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 42(1)" sheetId="1" r:id="rId1"/>
    <sheet name="Table 42(2)" sheetId="2" r:id="rId2"/>
    <sheet name="Table 42(3)" sheetId="3" r:id="rId3"/>
    <sheet name="Chart for Table 43" sheetId="4" r:id="rId4"/>
    <sheet name="Table43(1)" sheetId="5" r:id="rId5"/>
    <sheet name="Table43(2)" sheetId="6" r:id="rId6"/>
    <sheet name="Tables44_45" sheetId="7" r:id="rId7"/>
    <sheet name="percentage of child" sheetId="8" r:id="rId8"/>
  </sheets>
  <definedNames>
    <definedName name="_xlnm.Print_Area" localSheetId="4">'Table43(1)'!$A$1:$K$65</definedName>
    <definedName name="_xlnm.Print_Area" localSheetId="6">'Tables44_45'!$A$1:$O$72</definedName>
  </definedNames>
  <calcPr fullCalcOnLoad="1"/>
</workbook>
</file>

<file path=xl/sharedStrings.xml><?xml version="1.0" encoding="utf-8"?>
<sst xmlns="http://schemas.openxmlformats.org/spreadsheetml/2006/main" count="308" uniqueCount="131">
  <si>
    <t>reported Casualties</t>
  </si>
  <si>
    <t xml:space="preserve">Casualties killed or seriously injured, child killed or seriously injured, </t>
  </si>
  <si>
    <t>slight casualties, estimated total volume of traffic, and slight casualty rate by police force area</t>
  </si>
  <si>
    <t>Years: 1994-98 and 2001-2005 averages and 1996-2005</t>
  </si>
  <si>
    <t>Police force</t>
  </si>
  <si>
    <t>Killed or</t>
  </si>
  <si>
    <t>Child killed or</t>
  </si>
  <si>
    <t>Slight</t>
  </si>
  <si>
    <t xml:space="preserve">Slight </t>
  </si>
  <si>
    <t>Seriously injured</t>
  </si>
  <si>
    <t>Casualties</t>
  </si>
  <si>
    <t xml:space="preserve">volume of traffic </t>
  </si>
  <si>
    <t>casualty rate</t>
  </si>
  <si>
    <t>numbers</t>
  </si>
  <si>
    <t>(million veh-km)</t>
  </si>
  <si>
    <t>(per 100 million veh-km)</t>
  </si>
  <si>
    <t>Northern</t>
  </si>
  <si>
    <t>1994-98 average</t>
  </si>
  <si>
    <t>2001-2005 average</t>
  </si>
  <si>
    <t>% change on 1994-98 average</t>
  </si>
  <si>
    <t>Grampian</t>
  </si>
  <si>
    <t>Tayside</t>
  </si>
  <si>
    <t>1.  These estimates are not National Statistics.  They provide only a rough indication of the likely total volume of traffic on</t>
  </si>
  <si>
    <t xml:space="preserve">      roads in each area.  For further information, please see the note on the Traffic Estimates, which is in the Introduction.</t>
  </si>
  <si>
    <t>Table 42 (continued)</t>
  </si>
  <si>
    <t>Fife</t>
  </si>
  <si>
    <t>Lothian &amp; Borders</t>
  </si>
  <si>
    <t>Central</t>
  </si>
  <si>
    <t xml:space="preserve">1.  These estimates are not National Statistics.  They provide only a rough indication of the likely total volume of traffic on </t>
  </si>
  <si>
    <t>Strathclyde</t>
  </si>
  <si>
    <t>Dumfries &amp; Galloway</t>
  </si>
  <si>
    <t>Scotland</t>
  </si>
  <si>
    <r>
      <t>Estimated total</t>
    </r>
    <r>
      <rPr>
        <b/>
        <vertAlign val="superscript"/>
        <sz val="12"/>
        <rFont val="Times New Roman"/>
        <family val="1"/>
      </rPr>
      <t>(1)</t>
    </r>
  </si>
  <si>
    <t>Table 43</t>
  </si>
  <si>
    <t xml:space="preserve">     reported Casualties</t>
  </si>
  <si>
    <t>Casualties by severity and quarter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</si>
  <si>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</si>
  <si>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</si>
  <si>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</si>
  <si>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</si>
  <si>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</si>
  <si>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</si>
  <si>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</si>
  <si>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</si>
  <si>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</si>
  <si>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</si>
  <si>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</si>
  <si>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</si>
  <si>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</si>
  <si>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</si>
  <si>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</si>
  <si>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percentage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</si>
  <si>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</si>
  <si>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</si>
  <si>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</si>
  <si>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</si>
  <si>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</si>
  <si>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</si>
  <si>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</si>
  <si>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</si>
  <si>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</si>
  <si>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</si>
  <si>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</si>
  <si>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</si>
  <si>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</si>
  <si>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</si>
  <si>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</si>
  <si>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</si>
  <si>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</si>
  <si>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</si>
  <si>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</si>
  <si>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</si>
  <si>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</si>
  <si>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</si>
  <si>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</si>
  <si>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</si>
  <si>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</si>
  <si>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</si>
  <si>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</si>
  <si>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</si>
  <si>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(b) Killed and seriously injured</t>
  </si>
  <si>
    <t>Years: 1981 to 2005</t>
  </si>
  <si>
    <t>Table 43 (Continued)</t>
  </si>
  <si>
    <t>(c) All severities</t>
  </si>
  <si>
    <t>Table 44</t>
  </si>
  <si>
    <t>Years: 1994-98 and 2001-2005 averages and 1981 to 2005</t>
  </si>
  <si>
    <t>Casualties who were described as pupils</t>
  </si>
  <si>
    <t xml:space="preserve">Casualties described </t>
  </si>
  <si>
    <t>as pupils … as a %</t>
  </si>
  <si>
    <t>Killed</t>
  </si>
  <si>
    <t>Seriously</t>
  </si>
  <si>
    <t>Killed &amp;</t>
  </si>
  <si>
    <t>All</t>
  </si>
  <si>
    <t>of child casualties</t>
  </si>
  <si>
    <t>check keying</t>
  </si>
  <si>
    <t>injured</t>
  </si>
  <si>
    <t>Serious</t>
  </si>
  <si>
    <t>injury</t>
  </si>
  <si>
    <t>Severities</t>
  </si>
  <si>
    <t>KSI</t>
  </si>
  <si>
    <t>"pupil" numbers</t>
  </si>
  <si>
    <t>number</t>
  </si>
  <si>
    <t>1994-98 ave.</t>
  </si>
  <si>
    <t>2001-05 ave.</t>
  </si>
  <si>
    <t>(1)</t>
  </si>
  <si>
    <t>This is the definition of "school pupil" casualty used in the road accident statistics returns.</t>
  </si>
  <si>
    <t>(2)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</si>
  <si>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</si>
  <si>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</si>
  <si>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</si>
  <si>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</si>
  <si>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t>by mode of transport</t>
  </si>
  <si>
    <t>Years: 1994-98 and 2001-2005 averages and 1994 to 2005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</si>
  <si>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</si>
  <si>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</si>
  <si>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</si>
  <si>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</si>
  <si>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</si>
  <si>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</si>
  <si>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</si>
  <si>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</si>
  <si>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</si>
  <si>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</si>
  <si>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</si>
  <si>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</si>
  <si>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,</t>
    </r>
  </si>
  <si>
    <r>
      <t xml:space="preserve">by severity and child casualties </t>
    </r>
    <r>
      <rPr>
        <b/>
        <vertAlign val="superscript"/>
        <sz val="14"/>
        <rFont val="Times New Roman"/>
        <family val="1"/>
      </rPr>
      <t xml:space="preserve">(2) </t>
    </r>
    <r>
      <rPr>
        <b/>
        <sz val="14"/>
        <rFont val="Times New Roman"/>
        <family val="1"/>
      </rPr>
      <t>, by severity</t>
    </r>
  </si>
  <si>
    <r>
      <t xml:space="preserve">Child casualties </t>
    </r>
    <r>
      <rPr>
        <b/>
        <vertAlign val="superscript"/>
        <sz val="12"/>
        <rFont val="Times New Roman"/>
        <family val="1"/>
      </rPr>
      <t>(2)</t>
    </r>
  </si>
  <si>
    <r>
      <t xml:space="preserve">who were on a journey to or from school </t>
    </r>
    <r>
      <rPr>
        <b/>
        <vertAlign val="superscript"/>
        <sz val="12"/>
        <rFont val="Times New Roman"/>
        <family val="1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</si>
  <si>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</si>
  <si>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t xml:space="preserve">Table 42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</si>
</sst>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_ ;\-#,##0\ "/>
    <numFmt numFmtId="168" formatCode="#,##0.0_ ;\-#,##0.0\ "/>
    <numFmt numFmtId="169" formatCode="#,##0.00_ ;\-#,##0.00\ "/>
    <numFmt numFmtId="170" formatCode="#,##0.000_ ;\-#,##0.000\ "/>
    <numFmt numFmtId="171" formatCode="#,##0.0000_ ;\-#,##0.0000\ "/>
    <numFmt numFmtId="172" formatCode="_-* #,##0.0_-;\-* #,##0.0_-;_-* &quot;-&quot;?_-;_-@_-"/>
    <numFmt numFmtId="173" formatCode="_-* #,##0_-;\-* #,##0_-;_-* &quot;-&quot;?_-;_-@_-"/>
    <numFmt numFmtId="174" formatCode="_-* #,##0.00_-;\-* #,##0.00_-;_-* &quot;-&quot;?_-;_-@_-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_-* #,##0.000_-;\-* #,##0.000_-;_-* &quot;-&quot;?_-;_-@_-"/>
    <numFmt numFmtId="179" formatCode="0.000000"/>
    <numFmt numFmtId="180" formatCode="0.00000"/>
    <numFmt numFmtId="181" formatCode="0.0000"/>
    <numFmt numFmtId="182" formatCode="0.000"/>
    <numFmt numFmtId="183" formatCode="0.0%"/>
  </numFmts>
  <fonts count="3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i/>
      <sz val="11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7.75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9.75"/>
      <name val="Arial"/>
      <family val="0"/>
    </font>
    <font>
      <sz val="18.25"/>
      <name val="Arial"/>
      <family val="0"/>
    </font>
    <font>
      <sz val="16.5"/>
      <name val="Arial"/>
      <family val="0"/>
    </font>
    <font>
      <sz val="7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 applyProtection="1">
      <alignment horizontal="centerContinuous"/>
      <protection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4" fontId="10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 horizontal="right"/>
      <protection/>
    </xf>
    <xf numFmtId="164" fontId="10" fillId="0" borderId="0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 horizontal="left"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 horizontal="center"/>
      <protection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3" fontId="9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3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73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" fontId="8" fillId="0" borderId="0" xfId="21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/>
    </xf>
    <xf numFmtId="177" fontId="13" fillId="0" borderId="1" xfId="0" applyNumberFormat="1" applyFont="1" applyFill="1" applyBorder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3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1" fontId="8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22" applyFont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9" fillId="0" borderId="0" xfId="22" applyFont="1">
      <alignment/>
      <protection/>
    </xf>
    <xf numFmtId="0" fontId="17" fillId="0" borderId="1" xfId="22" applyFont="1" applyBorder="1">
      <alignment/>
      <protection/>
    </xf>
    <xf numFmtId="0" fontId="17" fillId="0" borderId="2" xfId="22" applyFont="1" applyBorder="1">
      <alignment/>
      <protection/>
    </xf>
    <xf numFmtId="0" fontId="17" fillId="0" borderId="0" xfId="22" applyFont="1" applyAlignment="1">
      <alignment horizontal="center"/>
      <protection/>
    </xf>
    <xf numFmtId="0" fontId="17" fillId="0" borderId="1" xfId="22" applyFont="1" applyBorder="1" applyAlignment="1">
      <alignment horizontal="center"/>
      <protection/>
    </xf>
    <xf numFmtId="0" fontId="18" fillId="0" borderId="0" xfId="22" applyFont="1">
      <alignment/>
      <protection/>
    </xf>
    <xf numFmtId="1" fontId="19" fillId="0" borderId="0" xfId="22" applyNumberFormat="1" applyFont="1">
      <alignment/>
      <protection/>
    </xf>
    <xf numFmtId="176" fontId="19" fillId="0" borderId="0" xfId="15" applyNumberFormat="1" applyFont="1" applyAlignment="1">
      <alignment/>
    </xf>
    <xf numFmtId="3" fontId="16" fillId="0" borderId="0" xfId="15" applyNumberFormat="1" applyFont="1" applyAlignment="1">
      <alignment/>
    </xf>
    <xf numFmtId="3" fontId="19" fillId="0" borderId="0" xfId="15" applyNumberFormat="1" applyFont="1" applyAlignment="1">
      <alignment/>
    </xf>
    <xf numFmtId="3" fontId="19" fillId="0" borderId="0" xfId="22" applyNumberFormat="1" applyFont="1">
      <alignment/>
      <protection/>
    </xf>
    <xf numFmtId="0" fontId="16" fillId="0" borderId="0" xfId="22" applyFont="1" applyBorder="1">
      <alignment/>
      <protection/>
    </xf>
    <xf numFmtId="3" fontId="16" fillId="0" borderId="0" xfId="15" applyNumberFormat="1" applyFont="1" applyBorder="1" applyAlignment="1">
      <alignment/>
    </xf>
    <xf numFmtId="3" fontId="19" fillId="0" borderId="0" xfId="15" applyNumberFormat="1" applyFont="1" applyBorder="1" applyAlignment="1">
      <alignment/>
    </xf>
    <xf numFmtId="3" fontId="19" fillId="0" borderId="0" xfId="22" applyNumberFormat="1" applyFont="1" applyBorder="1">
      <alignment/>
      <protection/>
    </xf>
    <xf numFmtId="0" fontId="16" fillId="0" borderId="1" xfId="22" applyFont="1" applyBorder="1">
      <alignment/>
      <protection/>
    </xf>
    <xf numFmtId="3" fontId="19" fillId="0" borderId="1" xfId="15" applyNumberFormat="1" applyFont="1" applyBorder="1" applyAlignment="1">
      <alignment/>
    </xf>
    <xf numFmtId="3" fontId="19" fillId="0" borderId="1" xfId="22" applyNumberFormat="1" applyFont="1" applyBorder="1">
      <alignment/>
      <protection/>
    </xf>
    <xf numFmtId="3" fontId="16" fillId="0" borderId="1" xfId="15" applyNumberFormat="1" applyFont="1" applyBorder="1" applyAlignment="1">
      <alignment/>
    </xf>
    <xf numFmtId="0" fontId="20" fillId="0" borderId="0" xfId="22" applyFont="1">
      <alignment/>
      <protection/>
    </xf>
    <xf numFmtId="176" fontId="16" fillId="0" borderId="0" xfId="15" applyNumberFormat="1" applyFont="1" applyAlignment="1">
      <alignment/>
    </xf>
    <xf numFmtId="176" fontId="16" fillId="0" borderId="0" xfId="15" applyNumberFormat="1" applyFont="1" applyBorder="1" applyAlignment="1">
      <alignment/>
    </xf>
    <xf numFmtId="1" fontId="16" fillId="0" borderId="0" xfId="22" applyNumberFormat="1" applyFont="1">
      <alignment/>
      <protection/>
    </xf>
    <xf numFmtId="1" fontId="16" fillId="0" borderId="0" xfId="22" applyNumberFormat="1" applyFont="1" applyBorder="1">
      <alignment/>
      <protection/>
    </xf>
    <xf numFmtId="0" fontId="7" fillId="0" borderId="0" xfId="23" applyFont="1">
      <alignment/>
      <protection/>
    </xf>
    <xf numFmtId="0" fontId="24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16" fillId="0" borderId="0" xfId="23" applyFont="1">
      <alignment/>
      <protection/>
    </xf>
    <xf numFmtId="0" fontId="16" fillId="0" borderId="1" xfId="23" applyFont="1" applyBorder="1">
      <alignment/>
      <protection/>
    </xf>
    <xf numFmtId="0" fontId="16" fillId="0" borderId="0" xfId="23" applyFont="1" applyBorder="1">
      <alignment/>
      <protection/>
    </xf>
    <xf numFmtId="0" fontId="8" fillId="0" borderId="0" xfId="23" applyFont="1" applyBorder="1">
      <alignment/>
      <protection/>
    </xf>
    <xf numFmtId="0" fontId="8" fillId="0" borderId="0" xfId="23" applyFont="1">
      <alignment/>
      <protection/>
    </xf>
    <xf numFmtId="0" fontId="9" fillId="0" borderId="0" xfId="23" applyFont="1" applyBorder="1">
      <alignment/>
      <protection/>
    </xf>
    <xf numFmtId="0" fontId="8" fillId="0" borderId="2" xfId="23" applyFont="1" applyBorder="1">
      <alignment/>
      <protection/>
    </xf>
    <xf numFmtId="0" fontId="9" fillId="0" borderId="2" xfId="23" applyFont="1" applyBorder="1">
      <alignment/>
      <protection/>
    </xf>
    <xf numFmtId="0" fontId="9" fillId="0" borderId="0" xfId="23" applyFont="1">
      <alignment/>
      <protection/>
    </xf>
    <xf numFmtId="0" fontId="9" fillId="0" borderId="3" xfId="23" applyFont="1" applyBorder="1">
      <alignment/>
      <protection/>
    </xf>
    <xf numFmtId="0" fontId="8" fillId="0" borderId="3" xfId="23" applyFont="1" applyBorder="1">
      <alignment/>
      <protection/>
    </xf>
    <xf numFmtId="0" fontId="9" fillId="0" borderId="0" xfId="23" applyFont="1" applyAlignment="1">
      <alignment horizontal="center"/>
      <protection/>
    </xf>
    <xf numFmtId="0" fontId="9" fillId="0" borderId="0" xfId="23" applyFont="1" applyBorder="1" applyAlignment="1">
      <alignment horizontal="center"/>
      <protection/>
    </xf>
    <xf numFmtId="0" fontId="9" fillId="0" borderId="1" xfId="23" applyFont="1" applyBorder="1">
      <alignment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center"/>
      <protection/>
    </xf>
    <xf numFmtId="0" fontId="26" fillId="0" borderId="0" xfId="23" applyFont="1" applyBorder="1" applyAlignment="1">
      <alignment horizontal="center"/>
      <protection/>
    </xf>
    <xf numFmtId="0" fontId="26" fillId="0" borderId="0" xfId="23" applyFont="1" applyFill="1" applyBorder="1" applyAlignment="1">
      <alignment horizontal="center"/>
      <protection/>
    </xf>
    <xf numFmtId="0" fontId="26" fillId="0" borderId="0" xfId="23" applyFont="1">
      <alignment/>
      <protection/>
    </xf>
    <xf numFmtId="0" fontId="9" fillId="0" borderId="0" xfId="23" applyFont="1" applyAlignment="1">
      <alignment horizontal="right"/>
      <protection/>
    </xf>
    <xf numFmtId="3" fontId="9" fillId="0" borderId="0" xfId="23" applyNumberFormat="1" applyFont="1">
      <alignment/>
      <protection/>
    </xf>
    <xf numFmtId="165" fontId="27" fillId="0" borderId="0" xfId="24" applyNumberFormat="1" applyFont="1" applyAlignment="1">
      <alignment/>
    </xf>
    <xf numFmtId="3" fontId="16" fillId="0" borderId="0" xfId="23" applyNumberFormat="1" applyFont="1">
      <alignment/>
      <protection/>
    </xf>
    <xf numFmtId="0" fontId="8" fillId="0" borderId="0" xfId="23" applyFont="1" applyAlignment="1">
      <alignment horizontal="right"/>
      <protection/>
    </xf>
    <xf numFmtId="3" fontId="8" fillId="0" borderId="0" xfId="15" applyNumberFormat="1" applyFont="1" applyAlignment="1">
      <alignment/>
    </xf>
    <xf numFmtId="165" fontId="13" fillId="0" borderId="0" xfId="24" applyNumberFormat="1" applyFont="1" applyAlignment="1">
      <alignment/>
    </xf>
    <xf numFmtId="3" fontId="8" fillId="0" borderId="0" xfId="15" applyNumberFormat="1" applyFont="1" applyFill="1" applyAlignment="1">
      <alignment/>
    </xf>
    <xf numFmtId="0" fontId="8" fillId="0" borderId="0" xfId="23" applyFont="1" applyFill="1">
      <alignment/>
      <protection/>
    </xf>
    <xf numFmtId="165" fontId="13" fillId="0" borderId="0" xfId="24" applyNumberFormat="1" applyFont="1" applyFill="1" applyAlignment="1">
      <alignment/>
    </xf>
    <xf numFmtId="0" fontId="8" fillId="0" borderId="1" xfId="23" applyFont="1" applyBorder="1">
      <alignment/>
      <protection/>
    </xf>
    <xf numFmtId="0" fontId="9" fillId="0" borderId="1" xfId="23" applyFont="1" applyBorder="1" applyAlignment="1">
      <alignment horizontal="right"/>
      <protection/>
    </xf>
    <xf numFmtId="3" fontId="9" fillId="0" borderId="1" xfId="23" applyNumberFormat="1" applyFont="1" applyFill="1" applyBorder="1" applyAlignment="1">
      <alignment horizontal="right"/>
      <protection/>
    </xf>
    <xf numFmtId="0" fontId="9" fillId="0" borderId="1" xfId="23" applyFont="1" applyFill="1" applyBorder="1">
      <alignment/>
      <protection/>
    </xf>
    <xf numFmtId="165" fontId="27" fillId="0" borderId="1" xfId="24" applyNumberFormat="1" applyFont="1" applyFill="1" applyBorder="1" applyAlignment="1">
      <alignment/>
    </xf>
    <xf numFmtId="0" fontId="8" fillId="0" borderId="0" xfId="23" applyFont="1" quotePrefix="1">
      <alignment/>
      <protection/>
    </xf>
    <xf numFmtId="0" fontId="17" fillId="0" borderId="0" xfId="23" applyFont="1">
      <alignment/>
      <protection/>
    </xf>
    <xf numFmtId="0" fontId="17" fillId="0" borderId="0" xfId="23" applyFont="1" applyBorder="1" applyAlignment="1">
      <alignment horizontal="center"/>
      <protection/>
    </xf>
    <xf numFmtId="1" fontId="9" fillId="0" borderId="0" xfId="23" applyNumberFormat="1" applyFont="1">
      <alignment/>
      <protection/>
    </xf>
    <xf numFmtId="1" fontId="16" fillId="0" borderId="0" xfId="23" applyNumberFormat="1" applyFont="1">
      <alignment/>
      <protection/>
    </xf>
    <xf numFmtId="0" fontId="8" fillId="0" borderId="0" xfId="23" applyFont="1" applyFill="1" applyAlignment="1">
      <alignment horizontal="right"/>
      <protection/>
    </xf>
    <xf numFmtId="1" fontId="9" fillId="0" borderId="1" xfId="23" applyNumberFormat="1" applyFont="1" applyFill="1" applyBorder="1" applyAlignment="1">
      <alignment horizontal="right"/>
      <protection/>
    </xf>
    <xf numFmtId="0" fontId="17" fillId="0" borderId="0" xfId="23" applyFont="1" applyBorder="1" applyAlignment="1">
      <alignment horizontal="right"/>
      <protection/>
    </xf>
    <xf numFmtId="1" fontId="17" fillId="0" borderId="0" xfId="23" applyNumberFormat="1" applyFont="1" applyBorder="1" applyAlignment="1">
      <alignment horizontal="right"/>
      <protection/>
    </xf>
    <xf numFmtId="0" fontId="15" fillId="0" borderId="0" xfId="23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rast43" xfId="22"/>
    <cellStyle name="Normal_rast44&amp;4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8875"/>
          <c:h val="0.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'Table43(1)'!$M$9:$M$104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'Table43(1)'!$N$9:$N$104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0.9857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'Table43(1)'!$M$9:$M$108</c:f>
              <c:strCache>
                <c:ptCount val="100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  <c:pt idx="96">
                  <c:v>2005 Q1</c:v>
                </c:pt>
                <c:pt idx="97">
                  <c:v>Q2</c:v>
                </c:pt>
                <c:pt idx="98">
                  <c:v>Q3</c:v>
                </c:pt>
                <c:pt idx="99">
                  <c:v>Q4</c:v>
                </c:pt>
              </c:strCache>
            </c:strRef>
          </c:cat>
          <c:val>
            <c:numRef>
              <c:f>'Table43(1)'!$N$9:$N$108</c:f>
              <c:numCache>
                <c:ptCount val="100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  <c:pt idx="96">
                  <c:v>56</c:v>
                </c:pt>
                <c:pt idx="97">
                  <c:v>64</c:v>
                </c:pt>
                <c:pt idx="98">
                  <c:v>72</c:v>
                </c:pt>
                <c:pt idx="99">
                  <c:v>94</c:v>
                </c:pt>
              </c:numCache>
            </c:numRef>
          </c:val>
          <c:smooth val="0"/>
        </c:ser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18632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"School pupil" casualties as % of all "child"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5"/>
          <c:w val="0.967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Tables44_45!$M$10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Tables44_45!$B$15:$B$38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Tables44_45!$M$15:$M$38</c:f>
              <c:numCache>
                <c:ptCount val="24"/>
                <c:pt idx="0">
                  <c:v>20.452985586822237</c:v>
                </c:pt>
                <c:pt idx="1">
                  <c:v>20.830629461388707</c:v>
                </c:pt>
                <c:pt idx="2">
                  <c:v>21.376571806750498</c:v>
                </c:pt>
                <c:pt idx="3">
                  <c:v>17.399868680236377</c:v>
                </c:pt>
                <c:pt idx="4">
                  <c:v>18.068331143232587</c:v>
                </c:pt>
                <c:pt idx="5">
                  <c:v>18.640350877192983</c:v>
                </c:pt>
                <c:pt idx="6">
                  <c:v>17.346123101518785</c:v>
                </c:pt>
                <c:pt idx="7">
                  <c:v>15.711947626841244</c:v>
                </c:pt>
                <c:pt idx="8">
                  <c:v>18.25657894736842</c:v>
                </c:pt>
                <c:pt idx="9">
                  <c:v>17.595048629531387</c:v>
                </c:pt>
                <c:pt idx="10">
                  <c:v>17.33594515181195</c:v>
                </c:pt>
                <c:pt idx="11">
                  <c:v>15.384615384615385</c:v>
                </c:pt>
                <c:pt idx="12">
                  <c:v>14.175257731958762</c:v>
                </c:pt>
                <c:pt idx="13">
                  <c:v>18.561710398445094</c:v>
                </c:pt>
                <c:pt idx="14">
                  <c:v>15.263157894736842</c:v>
                </c:pt>
                <c:pt idx="15">
                  <c:v>21.39240506329114</c:v>
                </c:pt>
                <c:pt idx="16">
                  <c:v>15.436241610738255</c:v>
                </c:pt>
                <c:pt idx="17">
                  <c:v>15.759312320916905</c:v>
                </c:pt>
                <c:pt idx="18">
                  <c:v>14.4</c:v>
                </c:pt>
                <c:pt idx="19">
                  <c:v>21.74688057040998</c:v>
                </c:pt>
                <c:pt idx="20">
                  <c:v>19.301470588235293</c:v>
                </c:pt>
                <c:pt idx="21">
                  <c:v>21.821631878557874</c:v>
                </c:pt>
                <c:pt idx="22">
                  <c:v>16.937354988399072</c:v>
                </c:pt>
                <c:pt idx="23">
                  <c:v>20.626631853785902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Tables44_45!$N$10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Tables44_45!$B$15:$B$38</c:f>
              <c:numCache>
                <c:ptCount val="2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</c:numCache>
            </c:numRef>
          </c:cat>
          <c:val>
            <c:numRef>
              <c:f>Tables44_45!$N$15:$N$38</c:f>
              <c:numCache>
                <c:ptCount val="24"/>
                <c:pt idx="0">
                  <c:v>22.516964836520668</c:v>
                </c:pt>
                <c:pt idx="1">
                  <c:v>21.66631333474666</c:v>
                </c:pt>
                <c:pt idx="2">
                  <c:v>20.942192964410616</c:v>
                </c:pt>
                <c:pt idx="3">
                  <c:v>19.580277098614506</c:v>
                </c:pt>
                <c:pt idx="4">
                  <c:v>20.18584420719652</c:v>
                </c:pt>
                <c:pt idx="5">
                  <c:v>20.950742095074208</c:v>
                </c:pt>
                <c:pt idx="6">
                  <c:v>19.036954087346025</c:v>
                </c:pt>
                <c:pt idx="7">
                  <c:v>17.70999317095379</c:v>
                </c:pt>
                <c:pt idx="8">
                  <c:v>17.73191300488238</c:v>
                </c:pt>
                <c:pt idx="9">
                  <c:v>17.545001084363477</c:v>
                </c:pt>
                <c:pt idx="10">
                  <c:v>17.521058965102288</c:v>
                </c:pt>
                <c:pt idx="11">
                  <c:v>17.39560168025698</c:v>
                </c:pt>
                <c:pt idx="12">
                  <c:v>17.041452180980762</c:v>
                </c:pt>
                <c:pt idx="13">
                  <c:v>19.93754503963488</c:v>
                </c:pt>
                <c:pt idx="14">
                  <c:v>16.696315120711564</c:v>
                </c:pt>
                <c:pt idx="15">
                  <c:v>16.9845832244578</c:v>
                </c:pt>
                <c:pt idx="16">
                  <c:v>15.429173249078463</c:v>
                </c:pt>
                <c:pt idx="17">
                  <c:v>16.916548797736915</c:v>
                </c:pt>
                <c:pt idx="18">
                  <c:v>18.710888610763455</c:v>
                </c:pt>
                <c:pt idx="19">
                  <c:v>18.466666666666665</c:v>
                </c:pt>
                <c:pt idx="20">
                  <c:v>19.876838864180638</c:v>
                </c:pt>
                <c:pt idx="21">
                  <c:v>20.640698944302876</c:v>
                </c:pt>
                <c:pt idx="22">
                  <c:v>17.312348668280872</c:v>
                </c:pt>
                <c:pt idx="23">
                  <c:v>17.627401837928154</c:v>
                </c:pt>
              </c:numCache>
            </c:numRef>
          </c:val>
          <c:smooth val="0"/>
        </c:ser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034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73"/>
          <c:w val="0.704"/>
          <c:h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47625</xdr:rowOff>
    </xdr:from>
    <xdr:to>
      <xdr:col>10</xdr:col>
      <xdr:colOff>542925</xdr:colOff>
      <xdr:row>67</xdr:row>
      <xdr:rowOff>85725</xdr:rowOff>
    </xdr:to>
    <xdr:graphicFrame>
      <xdr:nvGraphicFramePr>
        <xdr:cNvPr id="1" name="Chart 1"/>
        <xdr:cNvGraphicFramePr/>
      </xdr:nvGraphicFramePr>
      <xdr:xfrm>
        <a:off x="247650" y="6276975"/>
        <a:ext cx="67056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85725</xdr:rowOff>
    </xdr:from>
    <xdr:to>
      <xdr:col>13</xdr:col>
      <xdr:colOff>485775</xdr:colOff>
      <xdr:row>84</xdr:row>
      <xdr:rowOff>57150</xdr:rowOff>
    </xdr:to>
    <xdr:graphicFrame>
      <xdr:nvGraphicFramePr>
        <xdr:cNvPr id="1" name="Chart 1"/>
        <xdr:cNvGraphicFramePr/>
      </xdr:nvGraphicFramePr>
      <xdr:xfrm>
        <a:off x="361950" y="238125"/>
        <a:ext cx="7600950" cy="1575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99609375" style="2" customWidth="1"/>
    <col min="7" max="7" width="18.445312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130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</v>
      </c>
      <c r="B3" s="6"/>
      <c r="C3" s="6"/>
      <c r="D3" s="6"/>
    </row>
    <row r="4" spans="1:4" ht="18.75">
      <c r="A4" s="5" t="s">
        <v>2</v>
      </c>
      <c r="B4" s="6"/>
      <c r="C4" s="6"/>
      <c r="D4" s="6"/>
    </row>
    <row r="5" ht="18.75">
      <c r="A5" s="7" t="s">
        <v>3</v>
      </c>
    </row>
    <row r="6" spans="1:13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13" s="18" customFormat="1" ht="15.75">
      <c r="A11" s="18" t="s">
        <v>16</v>
      </c>
      <c r="C11" s="29"/>
      <c r="D11" s="29"/>
      <c r="E11" s="29"/>
      <c r="F11" s="29"/>
      <c r="G11" s="29"/>
      <c r="K11" s="30"/>
      <c r="L11" s="30"/>
      <c r="M11" s="30"/>
    </row>
    <row r="12" spans="2:13" ht="15.75">
      <c r="B12" s="31" t="s">
        <v>17</v>
      </c>
      <c r="C12" s="32">
        <v>412</v>
      </c>
      <c r="D12" s="32">
        <v>46</v>
      </c>
      <c r="E12" s="32">
        <v>942</v>
      </c>
      <c r="F12" s="32">
        <v>2669</v>
      </c>
      <c r="G12" s="32">
        <v>35</v>
      </c>
      <c r="K12" s="33"/>
      <c r="L12" s="33"/>
      <c r="M12" s="33"/>
    </row>
    <row r="13" spans="2:13" ht="15.75">
      <c r="B13" s="34">
        <v>1996</v>
      </c>
      <c r="C13" s="35">
        <v>461</v>
      </c>
      <c r="D13" s="35">
        <v>56</v>
      </c>
      <c r="E13" s="35">
        <v>946</v>
      </c>
      <c r="F13" s="35">
        <v>2688</v>
      </c>
      <c r="G13" s="35">
        <v>35</v>
      </c>
      <c r="K13" s="33"/>
      <c r="L13" s="33"/>
      <c r="M13" s="33"/>
    </row>
    <row r="14" spans="2:13" ht="15.75">
      <c r="B14" s="34">
        <v>1997</v>
      </c>
      <c r="C14" s="35">
        <v>388</v>
      </c>
      <c r="D14" s="35">
        <v>32</v>
      </c>
      <c r="E14" s="35">
        <v>1010</v>
      </c>
      <c r="F14" s="35">
        <v>2741</v>
      </c>
      <c r="G14" s="35">
        <v>37</v>
      </c>
      <c r="K14" s="33"/>
      <c r="L14" s="33"/>
      <c r="M14" s="33"/>
    </row>
    <row r="15" spans="2:13" ht="15.75">
      <c r="B15" s="34">
        <v>1998</v>
      </c>
      <c r="C15" s="35">
        <v>416</v>
      </c>
      <c r="D15" s="35">
        <v>42</v>
      </c>
      <c r="E15" s="35">
        <v>1039</v>
      </c>
      <c r="F15" s="35">
        <v>2753</v>
      </c>
      <c r="G15" s="35">
        <v>38</v>
      </c>
      <c r="K15" s="33"/>
      <c r="L15" s="33"/>
      <c r="M15" s="33"/>
    </row>
    <row r="16" spans="2:13" ht="15.75">
      <c r="B16" s="34">
        <v>1999</v>
      </c>
      <c r="C16" s="35">
        <v>366</v>
      </c>
      <c r="D16" s="35">
        <v>33</v>
      </c>
      <c r="E16" s="35">
        <v>1020</v>
      </c>
      <c r="F16" s="35">
        <v>2798</v>
      </c>
      <c r="G16" s="35">
        <v>36</v>
      </c>
      <c r="K16" s="33"/>
      <c r="L16" s="33"/>
      <c r="M16" s="33"/>
    </row>
    <row r="17" spans="2:13" ht="15.75">
      <c r="B17" s="34">
        <v>2000</v>
      </c>
      <c r="C17" s="35">
        <v>313</v>
      </c>
      <c r="D17" s="35">
        <v>23</v>
      </c>
      <c r="E17" s="35">
        <v>880</v>
      </c>
      <c r="F17" s="35">
        <v>2762</v>
      </c>
      <c r="G17" s="35">
        <v>32</v>
      </c>
      <c r="K17" s="33"/>
      <c r="L17" s="33"/>
      <c r="M17" s="33"/>
    </row>
    <row r="18" spans="2:13" ht="15.75">
      <c r="B18" s="34">
        <v>2001</v>
      </c>
      <c r="C18" s="35">
        <v>392</v>
      </c>
      <c r="D18" s="35">
        <v>35</v>
      </c>
      <c r="E18" s="35">
        <v>852</v>
      </c>
      <c r="F18" s="35">
        <v>2823</v>
      </c>
      <c r="G18" s="35">
        <v>30</v>
      </c>
      <c r="K18" s="33"/>
      <c r="L18" s="33"/>
      <c r="M18" s="33"/>
    </row>
    <row r="19" spans="2:13" ht="15.75">
      <c r="B19" s="34">
        <v>2002</v>
      </c>
      <c r="C19" s="35">
        <v>258</v>
      </c>
      <c r="D19" s="35">
        <v>34</v>
      </c>
      <c r="E19" s="35">
        <v>850</v>
      </c>
      <c r="F19" s="35">
        <v>2948</v>
      </c>
      <c r="G19" s="35">
        <v>29</v>
      </c>
      <c r="K19" s="33"/>
      <c r="L19" s="33"/>
      <c r="M19" s="33"/>
    </row>
    <row r="20" spans="2:13" ht="15.75">
      <c r="B20" s="34">
        <v>2003</v>
      </c>
      <c r="C20" s="35">
        <v>271</v>
      </c>
      <c r="D20" s="35">
        <v>19</v>
      </c>
      <c r="E20" s="35">
        <v>941</v>
      </c>
      <c r="F20" s="35">
        <v>2984</v>
      </c>
      <c r="G20" s="35">
        <v>32</v>
      </c>
      <c r="H20" s="36"/>
      <c r="K20" s="37"/>
      <c r="L20" s="37"/>
      <c r="M20" s="33"/>
    </row>
    <row r="21" spans="2:13" ht="15.75">
      <c r="B21" s="34">
        <v>2004</v>
      </c>
      <c r="C21" s="35">
        <v>269</v>
      </c>
      <c r="D21" s="35">
        <v>17</v>
      </c>
      <c r="E21" s="35">
        <v>953</v>
      </c>
      <c r="F21" s="35">
        <v>2985</v>
      </c>
      <c r="G21" s="35">
        <v>32</v>
      </c>
      <c r="H21" s="36"/>
      <c r="K21" s="37"/>
      <c r="L21" s="37"/>
      <c r="M21" s="33"/>
    </row>
    <row r="22" spans="2:13" ht="15.75">
      <c r="B22" s="34">
        <v>2005</v>
      </c>
      <c r="C22" s="35">
        <v>242</v>
      </c>
      <c r="D22" s="35">
        <v>15</v>
      </c>
      <c r="E22" s="35">
        <v>945</v>
      </c>
      <c r="F22" s="35">
        <v>2992</v>
      </c>
      <c r="G22" s="35">
        <v>32</v>
      </c>
      <c r="H22" s="36"/>
      <c r="K22" s="37"/>
      <c r="L22" s="37"/>
      <c r="M22" s="33"/>
    </row>
    <row r="23" spans="2:13" ht="15.75">
      <c r="B23" s="31" t="s">
        <v>18</v>
      </c>
      <c r="C23" s="32">
        <v>286</v>
      </c>
      <c r="D23" s="32">
        <v>24</v>
      </c>
      <c r="E23" s="32">
        <v>908</v>
      </c>
      <c r="F23" s="32">
        <v>2947</v>
      </c>
      <c r="G23" s="32">
        <v>31</v>
      </c>
      <c r="K23" s="37"/>
      <c r="L23" s="33"/>
      <c r="M23" s="33"/>
    </row>
    <row r="24" spans="2:13" ht="15.75">
      <c r="B24" s="31"/>
      <c r="C24" s="35"/>
      <c r="D24" s="35"/>
      <c r="E24" s="35"/>
      <c r="F24" s="38"/>
      <c r="G24" s="35"/>
      <c r="K24" s="37"/>
      <c r="L24" s="33"/>
      <c r="M24" s="33"/>
    </row>
    <row r="25" spans="2:13" ht="15.75">
      <c r="B25" s="34" t="s">
        <v>19</v>
      </c>
      <c r="C25" s="39"/>
      <c r="D25" s="39"/>
      <c r="E25" s="39"/>
      <c r="F25" s="39"/>
      <c r="G25" s="39"/>
      <c r="K25" s="37"/>
      <c r="L25" s="33"/>
      <c r="M25" s="33"/>
    </row>
    <row r="26" spans="2:13" ht="15.75">
      <c r="B26" s="34">
        <v>2005</v>
      </c>
      <c r="C26" s="40">
        <f>(C22-C12)/C12*100</f>
        <v>-41.262135922330096</v>
      </c>
      <c r="D26" s="40">
        <f>(D22-D12)/D12*100</f>
        <v>-67.3913043478261</v>
      </c>
      <c r="E26" s="40">
        <f>(E22-E12)/E12*100</f>
        <v>0.3184713375796179</v>
      </c>
      <c r="F26" s="40">
        <f>(F22-F12)/F12*100</f>
        <v>12.101910828025478</v>
      </c>
      <c r="G26" s="40">
        <f>(G22-G12)/G12*100</f>
        <v>-8.571428571428571</v>
      </c>
      <c r="K26" s="37"/>
      <c r="L26" s="33"/>
      <c r="M26" s="33"/>
    </row>
    <row r="27" spans="2:13" ht="15.75">
      <c r="B27" s="34" t="s">
        <v>18</v>
      </c>
      <c r="C27" s="40">
        <f>(C23-C12)/C12*100</f>
        <v>-30.582524271844658</v>
      </c>
      <c r="D27" s="40">
        <f>(D23-D12)/D12*100</f>
        <v>-47.82608695652174</v>
      </c>
      <c r="E27" s="40">
        <f>(E23-E12)/E12*100</f>
        <v>-3.6093418259023355</v>
      </c>
      <c r="F27" s="40">
        <f>(F23-F12)/F12*100</f>
        <v>10.415886099662796</v>
      </c>
      <c r="G27" s="40">
        <f>(G23-G12)/G12*100</f>
        <v>-11.428571428571429</v>
      </c>
      <c r="K27" s="37"/>
      <c r="L27" s="33"/>
      <c r="M27" s="33"/>
    </row>
    <row r="28" spans="3:13" ht="15.75">
      <c r="C28" s="35"/>
      <c r="D28" s="35"/>
      <c r="E28" s="35"/>
      <c r="F28" s="35"/>
      <c r="G28" s="35"/>
      <c r="K28" s="33"/>
      <c r="L28" s="33"/>
      <c r="M28" s="33"/>
    </row>
    <row r="29" spans="1:13" s="18" customFormat="1" ht="15.75">
      <c r="A29" s="18" t="s">
        <v>20</v>
      </c>
      <c r="C29" s="32"/>
      <c r="D29" s="32"/>
      <c r="E29" s="32"/>
      <c r="F29" s="32"/>
      <c r="G29" s="32"/>
      <c r="K29" s="30"/>
      <c r="L29" s="30"/>
      <c r="M29" s="30"/>
    </row>
    <row r="30" spans="2:13" ht="15.75">
      <c r="B30" s="31" t="s">
        <v>17</v>
      </c>
      <c r="C30" s="32">
        <v>395</v>
      </c>
      <c r="D30" s="32">
        <v>44</v>
      </c>
      <c r="E30" s="32">
        <v>1576</v>
      </c>
      <c r="F30" s="32">
        <v>4300</v>
      </c>
      <c r="G30" s="32">
        <v>37</v>
      </c>
      <c r="K30" s="33"/>
      <c r="L30" s="33"/>
      <c r="M30" s="33"/>
    </row>
    <row r="31" spans="2:13" ht="15.75">
      <c r="B31" s="34">
        <v>1996</v>
      </c>
      <c r="C31" s="35">
        <v>384</v>
      </c>
      <c r="D31" s="35">
        <v>51</v>
      </c>
      <c r="E31" s="35">
        <v>1497</v>
      </c>
      <c r="F31" s="38">
        <v>4323</v>
      </c>
      <c r="G31" s="35">
        <v>35</v>
      </c>
      <c r="K31" s="33"/>
      <c r="L31" s="33"/>
      <c r="M31" s="33"/>
    </row>
    <row r="32" spans="2:13" ht="15.75">
      <c r="B32" s="34">
        <v>1997</v>
      </c>
      <c r="C32" s="35">
        <v>400</v>
      </c>
      <c r="D32" s="35">
        <v>41</v>
      </c>
      <c r="E32" s="35">
        <v>1642</v>
      </c>
      <c r="F32" s="38">
        <v>4404</v>
      </c>
      <c r="G32" s="35">
        <v>37</v>
      </c>
      <c r="K32" s="37"/>
      <c r="L32" s="33"/>
      <c r="M32" s="33"/>
    </row>
    <row r="33" spans="2:13" ht="15.75">
      <c r="B33" s="34">
        <v>1998</v>
      </c>
      <c r="C33" s="35">
        <v>406</v>
      </c>
      <c r="D33" s="35">
        <v>49</v>
      </c>
      <c r="E33" s="35">
        <v>1498</v>
      </c>
      <c r="F33" s="38">
        <v>4445</v>
      </c>
      <c r="G33" s="35">
        <v>34</v>
      </c>
      <c r="K33" s="37"/>
      <c r="L33" s="33"/>
      <c r="M33" s="33"/>
    </row>
    <row r="34" spans="2:13" ht="15.75">
      <c r="B34" s="34">
        <v>1999</v>
      </c>
      <c r="C34" s="35">
        <v>314</v>
      </c>
      <c r="D34" s="35">
        <v>35</v>
      </c>
      <c r="E34" s="35">
        <v>1281</v>
      </c>
      <c r="F34" s="38">
        <v>4498</v>
      </c>
      <c r="G34" s="35">
        <v>28</v>
      </c>
      <c r="K34" s="37"/>
      <c r="L34" s="33"/>
      <c r="M34" s="33"/>
    </row>
    <row r="35" spans="2:13" ht="15.75">
      <c r="B35" s="34">
        <v>2000</v>
      </c>
      <c r="C35" s="35">
        <v>371</v>
      </c>
      <c r="D35" s="35">
        <v>32</v>
      </c>
      <c r="E35" s="35">
        <v>1282</v>
      </c>
      <c r="F35" s="38">
        <v>4432</v>
      </c>
      <c r="G35" s="35">
        <v>29</v>
      </c>
      <c r="K35" s="37"/>
      <c r="L35" s="33"/>
      <c r="M35" s="33"/>
    </row>
    <row r="36" spans="2:13" ht="15.75">
      <c r="B36" s="34">
        <v>2001</v>
      </c>
      <c r="C36" s="35">
        <v>323</v>
      </c>
      <c r="D36" s="35">
        <v>29</v>
      </c>
      <c r="E36" s="35">
        <v>1284</v>
      </c>
      <c r="F36" s="38">
        <v>4455</v>
      </c>
      <c r="G36" s="35">
        <v>29</v>
      </c>
      <c r="K36" s="37"/>
      <c r="L36" s="33"/>
      <c r="M36" s="33"/>
    </row>
    <row r="37" spans="2:13" ht="15.75">
      <c r="B37" s="34">
        <v>2002</v>
      </c>
      <c r="C37" s="35">
        <v>315</v>
      </c>
      <c r="D37" s="35">
        <v>26</v>
      </c>
      <c r="E37" s="35">
        <v>1230</v>
      </c>
      <c r="F37" s="38">
        <v>4670</v>
      </c>
      <c r="G37" s="35">
        <v>26</v>
      </c>
      <c r="K37" s="37"/>
      <c r="L37" s="33"/>
      <c r="M37" s="33"/>
    </row>
    <row r="38" spans="2:13" ht="15.75">
      <c r="B38" s="34">
        <v>2003</v>
      </c>
      <c r="C38" s="35">
        <v>330</v>
      </c>
      <c r="D38" s="35">
        <v>35</v>
      </c>
      <c r="E38" s="35">
        <v>1151</v>
      </c>
      <c r="F38" s="38">
        <v>4746</v>
      </c>
      <c r="G38" s="35">
        <v>24</v>
      </c>
      <c r="K38" s="37"/>
      <c r="L38" s="33"/>
      <c r="M38" s="33"/>
    </row>
    <row r="39" spans="2:13" ht="15.75">
      <c r="B39" s="34">
        <v>2004</v>
      </c>
      <c r="C39" s="35">
        <v>324</v>
      </c>
      <c r="D39" s="35">
        <v>31</v>
      </c>
      <c r="E39" s="35">
        <v>1120</v>
      </c>
      <c r="F39" s="38">
        <v>4765</v>
      </c>
      <c r="G39" s="35">
        <v>24</v>
      </c>
      <c r="K39" s="37"/>
      <c r="L39" s="33"/>
      <c r="M39" s="33"/>
    </row>
    <row r="40" spans="2:13" ht="15.75">
      <c r="B40" s="34">
        <f>'Table 42(1)'!$B$22</f>
        <v>2005</v>
      </c>
      <c r="C40" s="35">
        <v>315</v>
      </c>
      <c r="D40" s="35">
        <v>27</v>
      </c>
      <c r="E40" s="35">
        <v>1282</v>
      </c>
      <c r="F40" s="38">
        <v>4775</v>
      </c>
      <c r="G40" s="35">
        <v>27</v>
      </c>
      <c r="K40" s="37"/>
      <c r="L40" s="33"/>
      <c r="M40" s="33"/>
    </row>
    <row r="41" spans="2:13" ht="15.75">
      <c r="B41" s="31" t="str">
        <f>'Table 42(1)'!$B$23</f>
        <v>2001-2005 average</v>
      </c>
      <c r="C41" s="32">
        <v>321</v>
      </c>
      <c r="D41" s="32">
        <v>30</v>
      </c>
      <c r="E41" s="32">
        <v>1213</v>
      </c>
      <c r="F41" s="32">
        <v>4682</v>
      </c>
      <c r="G41" s="32">
        <v>26</v>
      </c>
      <c r="K41" s="37"/>
      <c r="L41" s="33"/>
      <c r="M41" s="33"/>
    </row>
    <row r="42" spans="2:13" ht="15.75">
      <c r="B42" s="31"/>
      <c r="C42" s="35"/>
      <c r="D42" s="35"/>
      <c r="E42" s="35"/>
      <c r="F42" s="38"/>
      <c r="G42" s="35"/>
      <c r="K42" s="37"/>
      <c r="L42" s="33"/>
      <c r="M42" s="33"/>
    </row>
    <row r="43" spans="2:13" ht="15.75">
      <c r="B43" s="34" t="s">
        <v>19</v>
      </c>
      <c r="C43" s="35"/>
      <c r="D43" s="35"/>
      <c r="E43" s="35"/>
      <c r="F43" s="38"/>
      <c r="G43" s="35"/>
      <c r="K43" s="37"/>
      <c r="L43" s="33"/>
      <c r="M43" s="33"/>
    </row>
    <row r="44" spans="2:13" ht="15.75">
      <c r="B44" s="34">
        <f>'Table 42(1)'!B26</f>
        <v>2005</v>
      </c>
      <c r="C44" s="40">
        <f>(C40-C30)/C30*100</f>
        <v>-20.253164556962027</v>
      </c>
      <c r="D44" s="40">
        <f>(D40-D30)/D30*100</f>
        <v>-38.63636363636363</v>
      </c>
      <c r="E44" s="40">
        <f>(E40-E30)/E30*100</f>
        <v>-18.654822335025383</v>
      </c>
      <c r="F44" s="40">
        <f>(F40-F30)/F30*100</f>
        <v>11.046511627906977</v>
      </c>
      <c r="G44" s="40">
        <f>(G40-G30)/G30*100</f>
        <v>-27.027027027027028</v>
      </c>
      <c r="K44" s="37"/>
      <c r="L44" s="33"/>
      <c r="M44" s="33"/>
    </row>
    <row r="45" spans="2:13" ht="15.75">
      <c r="B45" s="34" t="str">
        <f>'Table 42(1)'!B27</f>
        <v>2001-2005 average</v>
      </c>
      <c r="C45" s="40">
        <f>(C41-C30)/C30*100</f>
        <v>-18.734177215189874</v>
      </c>
      <c r="D45" s="40">
        <f>(D41-D30)/D30*100</f>
        <v>-31.818181818181817</v>
      </c>
      <c r="E45" s="40">
        <f>(E41-E30)/E30*100</f>
        <v>-23.03299492385787</v>
      </c>
      <c r="F45" s="40">
        <f>(F41-F30)/F30*100</f>
        <v>8.883720930232558</v>
      </c>
      <c r="G45" s="40">
        <f>(G41-G30)/G30*100</f>
        <v>-29.72972972972973</v>
      </c>
      <c r="K45" s="37"/>
      <c r="L45" s="33"/>
      <c r="M45" s="33"/>
    </row>
    <row r="46" spans="2:13" ht="15.75">
      <c r="B46" s="41"/>
      <c r="C46" s="35"/>
      <c r="D46" s="35"/>
      <c r="E46" s="35"/>
      <c r="F46" s="35"/>
      <c r="G46" s="35"/>
      <c r="J46" s="42"/>
      <c r="K46" s="33"/>
      <c r="L46" s="33"/>
      <c r="M46" s="33"/>
    </row>
    <row r="47" spans="1:13" s="18" customFormat="1" ht="15.75">
      <c r="A47" s="18" t="s">
        <v>21</v>
      </c>
      <c r="B47" s="43"/>
      <c r="C47" s="32"/>
      <c r="D47" s="32"/>
      <c r="E47" s="32"/>
      <c r="F47" s="32"/>
      <c r="G47" s="32"/>
      <c r="K47" s="30"/>
      <c r="L47" s="30"/>
      <c r="M47" s="30"/>
    </row>
    <row r="48" spans="2:13" ht="15.75">
      <c r="B48" s="31" t="s">
        <v>17</v>
      </c>
      <c r="C48" s="32">
        <v>508</v>
      </c>
      <c r="D48" s="32">
        <v>77</v>
      </c>
      <c r="E48" s="32">
        <v>1264</v>
      </c>
      <c r="F48" s="32">
        <v>3726</v>
      </c>
      <c r="G48" s="32">
        <v>34</v>
      </c>
      <c r="K48" s="33"/>
      <c r="L48" s="33"/>
      <c r="M48" s="33"/>
    </row>
    <row r="49" spans="2:13" ht="15.75">
      <c r="B49" s="34">
        <v>1996</v>
      </c>
      <c r="C49" s="35">
        <v>491</v>
      </c>
      <c r="D49" s="35">
        <v>82</v>
      </c>
      <c r="E49" s="35">
        <v>1254</v>
      </c>
      <c r="F49" s="38">
        <v>3741</v>
      </c>
      <c r="G49" s="35">
        <v>34</v>
      </c>
      <c r="K49" s="33"/>
      <c r="L49" s="33"/>
      <c r="M49" s="33"/>
    </row>
    <row r="50" spans="2:13" ht="15.75">
      <c r="B50" s="34">
        <v>1997</v>
      </c>
      <c r="C50" s="35">
        <v>476</v>
      </c>
      <c r="D50" s="35">
        <v>75</v>
      </c>
      <c r="E50" s="35">
        <v>1249</v>
      </c>
      <c r="F50" s="38">
        <v>3823</v>
      </c>
      <c r="G50" s="35">
        <v>33</v>
      </c>
      <c r="K50" s="37"/>
      <c r="L50" s="33"/>
      <c r="M50" s="33"/>
    </row>
    <row r="51" spans="2:13" ht="15.75">
      <c r="B51" s="34">
        <v>1998</v>
      </c>
      <c r="C51" s="35">
        <v>503</v>
      </c>
      <c r="D51" s="35">
        <v>61</v>
      </c>
      <c r="E51" s="35">
        <v>1209</v>
      </c>
      <c r="F51" s="38">
        <v>3870</v>
      </c>
      <c r="G51" s="35">
        <v>31</v>
      </c>
      <c r="K51" s="37"/>
      <c r="L51" s="33"/>
      <c r="M51" s="33"/>
    </row>
    <row r="52" spans="2:13" ht="15.75">
      <c r="B52" s="34">
        <v>1999</v>
      </c>
      <c r="C52" s="35">
        <v>424</v>
      </c>
      <c r="D52" s="35">
        <v>56</v>
      </c>
      <c r="E52" s="35">
        <v>1324</v>
      </c>
      <c r="F52" s="38">
        <v>3884</v>
      </c>
      <c r="G52" s="35">
        <v>34</v>
      </c>
      <c r="K52" s="37"/>
      <c r="L52" s="33"/>
      <c r="M52" s="33"/>
    </row>
    <row r="53" spans="2:13" ht="15.75">
      <c r="B53" s="34">
        <v>2000</v>
      </c>
      <c r="C53" s="35">
        <v>372</v>
      </c>
      <c r="D53" s="35">
        <v>53</v>
      </c>
      <c r="E53" s="35">
        <v>1182</v>
      </c>
      <c r="F53" s="38">
        <v>3852</v>
      </c>
      <c r="G53" s="35">
        <v>31</v>
      </c>
      <c r="K53" s="37"/>
      <c r="L53" s="33"/>
      <c r="M53" s="33"/>
    </row>
    <row r="54" spans="2:13" ht="15.75">
      <c r="B54" s="34">
        <v>2001</v>
      </c>
      <c r="C54" s="35">
        <v>440</v>
      </c>
      <c r="D54" s="35">
        <v>61</v>
      </c>
      <c r="E54" s="35">
        <v>1250</v>
      </c>
      <c r="F54" s="38">
        <v>3893</v>
      </c>
      <c r="G54" s="35">
        <v>32</v>
      </c>
      <c r="K54" s="37"/>
      <c r="L54" s="33"/>
      <c r="M54" s="33"/>
    </row>
    <row r="55" spans="2:13" ht="15.75">
      <c r="B55" s="34">
        <v>2002</v>
      </c>
      <c r="C55" s="35">
        <v>341</v>
      </c>
      <c r="D55" s="35">
        <v>50</v>
      </c>
      <c r="E55" s="35">
        <v>1242</v>
      </c>
      <c r="F55" s="38">
        <v>4065</v>
      </c>
      <c r="G55" s="35">
        <v>31</v>
      </c>
      <c r="K55" s="37"/>
      <c r="L55" s="33"/>
      <c r="M55" s="33"/>
    </row>
    <row r="56" spans="2:13" ht="15.75">
      <c r="B56" s="34">
        <v>2003</v>
      </c>
      <c r="C56" s="35">
        <v>320</v>
      </c>
      <c r="D56" s="35">
        <v>36</v>
      </c>
      <c r="E56" s="35">
        <v>1078</v>
      </c>
      <c r="F56" s="38">
        <v>4057</v>
      </c>
      <c r="G56" s="35">
        <v>27</v>
      </c>
      <c r="K56" s="37"/>
      <c r="L56" s="33"/>
      <c r="M56" s="33"/>
    </row>
    <row r="57" spans="2:13" ht="15.75">
      <c r="B57" s="34">
        <v>2004</v>
      </c>
      <c r="C57" s="35">
        <v>374</v>
      </c>
      <c r="D57" s="35">
        <v>44</v>
      </c>
      <c r="E57" s="35">
        <v>1087</v>
      </c>
      <c r="F57" s="38">
        <v>4128</v>
      </c>
      <c r="G57" s="35">
        <v>26</v>
      </c>
      <c r="K57" s="37"/>
      <c r="L57" s="33"/>
      <c r="M57" s="33"/>
    </row>
    <row r="58" spans="2:13" ht="15.75">
      <c r="B58" s="34">
        <f>'Table 42(1)'!$B$22</f>
        <v>2005</v>
      </c>
      <c r="C58" s="35">
        <v>306</v>
      </c>
      <c r="D58" s="35">
        <v>40</v>
      </c>
      <c r="E58" s="35">
        <v>1006</v>
      </c>
      <c r="F58" s="38">
        <v>4137</v>
      </c>
      <c r="G58" s="35">
        <v>24</v>
      </c>
      <c r="K58" s="37"/>
      <c r="L58" s="33"/>
      <c r="M58" s="33"/>
    </row>
    <row r="59" spans="2:13" ht="15.75">
      <c r="B59" s="31" t="str">
        <f>'Table 42(1)'!$B$23</f>
        <v>2001-2005 average</v>
      </c>
      <c r="C59" s="32">
        <v>356</v>
      </c>
      <c r="D59" s="32">
        <v>46</v>
      </c>
      <c r="E59" s="32">
        <v>1133</v>
      </c>
      <c r="F59" s="32">
        <v>4056</v>
      </c>
      <c r="G59" s="32">
        <v>28</v>
      </c>
      <c r="K59" s="37"/>
      <c r="L59" s="33"/>
      <c r="M59" s="33"/>
    </row>
    <row r="60" spans="2:13" ht="15.75">
      <c r="B60" s="31"/>
      <c r="C60" s="35"/>
      <c r="D60" s="35"/>
      <c r="E60" s="35"/>
      <c r="F60" s="38"/>
      <c r="G60" s="35"/>
      <c r="K60" s="37"/>
      <c r="L60" s="33"/>
      <c r="M60" s="33"/>
    </row>
    <row r="61" spans="2:13" ht="15.75">
      <c r="B61" s="34" t="s">
        <v>19</v>
      </c>
      <c r="C61" s="35"/>
      <c r="D61" s="35"/>
      <c r="E61" s="35"/>
      <c r="F61" s="38"/>
      <c r="G61" s="35"/>
      <c r="K61" s="37"/>
      <c r="L61" s="33"/>
      <c r="M61" s="33"/>
    </row>
    <row r="62" spans="2:13" ht="15.75">
      <c r="B62" s="34">
        <f>'Table 42(1)'!B44</f>
        <v>2005</v>
      </c>
      <c r="C62" s="40">
        <f>(C58-C48)/C48*100</f>
        <v>-39.76377952755906</v>
      </c>
      <c r="D62" s="40">
        <f>(D58-D48)/D48*100</f>
        <v>-48.05194805194805</v>
      </c>
      <c r="E62" s="40">
        <f>(E58-E48)/E48*100</f>
        <v>-20.411392405063292</v>
      </c>
      <c r="F62" s="40">
        <f>(F58-F48)/F48*100</f>
        <v>11.03059581320451</v>
      </c>
      <c r="G62" s="40">
        <f>(G58-G48)/G48*100</f>
        <v>-29.411764705882355</v>
      </c>
      <c r="K62" s="37"/>
      <c r="L62" s="33"/>
      <c r="M62" s="33"/>
    </row>
    <row r="63" spans="1:13" ht="16.5" thickBot="1">
      <c r="A63" s="14"/>
      <c r="B63" s="44" t="str">
        <f>'Table 42(1)'!B45</f>
        <v>2001-2005 average</v>
      </c>
      <c r="C63" s="45">
        <f>(C59-C48)/C48*100</f>
        <v>-29.92125984251969</v>
      </c>
      <c r="D63" s="45">
        <f>(D59-D48)/D48*100</f>
        <v>-40.25974025974026</v>
      </c>
      <c r="E63" s="45">
        <f>(E59-E48)/E48*100</f>
        <v>-10.36392405063291</v>
      </c>
      <c r="F63" s="45">
        <f>(F59-F48)/F48*100</f>
        <v>8.856682769726248</v>
      </c>
      <c r="G63" s="45">
        <f>(G59-G48)/G48*100</f>
        <v>-17.647058823529413</v>
      </c>
      <c r="K63" s="37"/>
      <c r="L63" s="33"/>
      <c r="M63" s="33"/>
    </row>
    <row r="64" spans="2:13" ht="15.75">
      <c r="B64" s="41"/>
      <c r="C64" s="46"/>
      <c r="D64" s="46"/>
      <c r="E64" s="46"/>
      <c r="F64" s="46"/>
      <c r="G64" s="46"/>
      <c r="J64" s="42"/>
      <c r="K64" s="33"/>
      <c r="L64" s="33"/>
      <c r="M64" s="33"/>
    </row>
    <row r="65" spans="1:13" s="18" customFormat="1" ht="15.75">
      <c r="A65" s="2" t="s">
        <v>22</v>
      </c>
      <c r="C65" s="29"/>
      <c r="D65" s="29"/>
      <c r="E65" s="29"/>
      <c r="F65" s="29"/>
      <c r="G65" s="29"/>
      <c r="K65" s="30"/>
      <c r="L65" s="30"/>
      <c r="M65" s="30"/>
    </row>
    <row r="66" spans="1:13" s="18" customFormat="1" ht="15.75">
      <c r="A66" s="2" t="s">
        <v>23</v>
      </c>
      <c r="C66" s="29"/>
      <c r="D66" s="29"/>
      <c r="E66" s="29"/>
      <c r="F66" s="29"/>
      <c r="G66" s="29"/>
      <c r="K66" s="30"/>
      <c r="L66" s="30"/>
      <c r="M66" s="30"/>
    </row>
    <row r="67" spans="3:13" s="18" customFormat="1" ht="15.75">
      <c r="C67" s="29"/>
      <c r="D67" s="29"/>
      <c r="E67" s="29"/>
      <c r="F67" s="29"/>
      <c r="G67" s="29"/>
      <c r="K67" s="30"/>
      <c r="L67" s="30"/>
      <c r="M67" s="30"/>
    </row>
    <row r="68" spans="3:13" s="18" customFormat="1" ht="15.75">
      <c r="C68" s="29"/>
      <c r="D68" s="29"/>
      <c r="E68" s="29"/>
      <c r="F68" s="29"/>
      <c r="G68" s="29"/>
      <c r="K68" s="30"/>
      <c r="L68" s="30"/>
      <c r="M68" s="30"/>
    </row>
    <row r="69" spans="3:13" s="18" customFormat="1" ht="15.75">
      <c r="C69" s="29"/>
      <c r="D69" s="29"/>
      <c r="E69" s="29"/>
      <c r="F69" s="29"/>
      <c r="G69" s="29"/>
      <c r="K69" s="30"/>
      <c r="L69" s="30"/>
      <c r="M69" s="30"/>
    </row>
    <row r="70" spans="3:13" s="18" customFormat="1" ht="15.75">
      <c r="C70" s="29"/>
      <c r="D70" s="29"/>
      <c r="E70" s="29"/>
      <c r="F70" s="29"/>
      <c r="G70" s="29"/>
      <c r="K70" s="30"/>
      <c r="L70" s="30"/>
      <c r="M70" s="30"/>
    </row>
    <row r="71" spans="3:13" s="18" customFormat="1" ht="15.75">
      <c r="C71" s="29"/>
      <c r="D71" s="29"/>
      <c r="E71" s="29"/>
      <c r="F71" s="29"/>
      <c r="G71" s="29"/>
      <c r="K71" s="30"/>
      <c r="L71" s="30"/>
      <c r="M71" s="30"/>
    </row>
    <row r="72" spans="3:13" s="18" customFormat="1" ht="15.75">
      <c r="C72" s="29"/>
      <c r="D72" s="29"/>
      <c r="E72" s="29"/>
      <c r="F72" s="29"/>
      <c r="G72" s="29"/>
      <c r="K72" s="30"/>
      <c r="L72" s="30"/>
      <c r="M72" s="30"/>
    </row>
    <row r="73" spans="3:13" s="18" customFormat="1" ht="15.75">
      <c r="C73" s="29"/>
      <c r="D73" s="29"/>
      <c r="E73" s="29"/>
      <c r="F73" s="29"/>
      <c r="G73" s="29"/>
      <c r="K73" s="30"/>
      <c r="L73" s="30"/>
      <c r="M73" s="30"/>
    </row>
    <row r="74" spans="3:13" s="18" customFormat="1" ht="15.75">
      <c r="C74" s="29"/>
      <c r="D74" s="29"/>
      <c r="E74" s="29"/>
      <c r="F74" s="29"/>
      <c r="G74" s="29"/>
      <c r="K74" s="30"/>
      <c r="L74" s="30"/>
      <c r="M74" s="30"/>
    </row>
    <row r="75" spans="3:13" s="18" customFormat="1" ht="15.75">
      <c r="C75" s="29"/>
      <c r="D75" s="29"/>
      <c r="E75" s="29"/>
      <c r="F75" s="29"/>
      <c r="G75" s="29"/>
      <c r="K75" s="30"/>
      <c r="L75" s="30"/>
      <c r="M75" s="30"/>
    </row>
    <row r="76" spans="3:13" s="18" customFormat="1" ht="15.75">
      <c r="C76" s="29"/>
      <c r="D76" s="29"/>
      <c r="E76" s="29"/>
      <c r="F76" s="29"/>
      <c r="G76" s="29"/>
      <c r="K76" s="30"/>
      <c r="L76" s="30"/>
      <c r="M76" s="30"/>
    </row>
    <row r="77" spans="3:13" s="18" customFormat="1" ht="15.75">
      <c r="C77" s="29"/>
      <c r="D77" s="29"/>
      <c r="E77" s="29"/>
      <c r="F77" s="29"/>
      <c r="G77" s="29"/>
      <c r="K77" s="30"/>
      <c r="L77" s="30"/>
      <c r="M77" s="30"/>
    </row>
    <row r="78" spans="3:13" s="18" customFormat="1" ht="15.75">
      <c r="C78" s="29"/>
      <c r="D78" s="29"/>
      <c r="E78" s="29"/>
      <c r="F78" s="29"/>
      <c r="G78" s="29"/>
      <c r="K78" s="30"/>
      <c r="L78" s="30"/>
      <c r="M78" s="30"/>
    </row>
    <row r="79" spans="3:13" s="18" customFormat="1" ht="15.75">
      <c r="C79" s="29"/>
      <c r="D79" s="29"/>
      <c r="E79" s="29"/>
      <c r="F79" s="29"/>
      <c r="G79" s="29"/>
      <c r="K79" s="30"/>
      <c r="L79" s="30"/>
      <c r="M79" s="30"/>
    </row>
    <row r="80" spans="3:13" s="18" customFormat="1" ht="15.75">
      <c r="C80" s="29"/>
      <c r="D80" s="29"/>
      <c r="E80" s="29"/>
      <c r="F80" s="29"/>
      <c r="G80" s="29"/>
      <c r="K80" s="30"/>
      <c r="L80" s="30"/>
      <c r="M80" s="30"/>
    </row>
    <row r="81" spans="2:13" s="18" customFormat="1" ht="15.75">
      <c r="B81" s="34"/>
      <c r="C81" s="29"/>
      <c r="D81" s="29"/>
      <c r="E81" s="29"/>
      <c r="F81" s="29"/>
      <c r="G81" s="29"/>
      <c r="K81" s="30"/>
      <c r="L81" s="30"/>
      <c r="M81" s="30"/>
    </row>
    <row r="82" spans="1:7" ht="18.75">
      <c r="A82" s="1"/>
      <c r="G82" s="3"/>
    </row>
    <row r="83" spans="2:4" ht="15.75">
      <c r="B83" s="4"/>
      <c r="C83" s="4"/>
      <c r="D83" s="4"/>
    </row>
    <row r="84" spans="1:4" ht="18.75">
      <c r="A84" s="5"/>
      <c r="B84" s="6"/>
      <c r="C84" s="6"/>
      <c r="D84" s="6"/>
    </row>
    <row r="85" spans="1:4" ht="18.75">
      <c r="A85" s="5"/>
      <c r="B85" s="6"/>
      <c r="C85" s="6"/>
      <c r="D85" s="6"/>
    </row>
    <row r="86" ht="18.75">
      <c r="A86" s="7"/>
    </row>
    <row r="87" spans="2:13" s="18" customFormat="1" ht="15.75">
      <c r="B87" s="43"/>
      <c r="C87" s="29"/>
      <c r="D87" s="29"/>
      <c r="E87" s="29"/>
      <c r="F87" s="29"/>
      <c r="G87" s="29"/>
      <c r="K87" s="30"/>
      <c r="L87" s="30"/>
      <c r="M87" s="30"/>
    </row>
    <row r="88" spans="2:13" ht="15.75">
      <c r="B88" s="31"/>
      <c r="C88" s="46"/>
      <c r="D88" s="46"/>
      <c r="E88" s="46"/>
      <c r="F88" s="46"/>
      <c r="G88" s="47"/>
      <c r="K88" s="33"/>
      <c r="L88" s="33"/>
      <c r="M88" s="33"/>
    </row>
    <row r="89" spans="2:13" ht="15.75">
      <c r="B89" s="31"/>
      <c r="C89" s="46"/>
      <c r="D89" s="46"/>
      <c r="E89" s="46"/>
      <c r="F89" s="46"/>
      <c r="G89" s="47"/>
      <c r="K89" s="33"/>
      <c r="L89" s="33"/>
      <c r="M89" s="33"/>
    </row>
    <row r="90" spans="2:13" ht="15.75">
      <c r="B90" s="31"/>
      <c r="C90" s="46"/>
      <c r="D90" s="46"/>
      <c r="E90" s="46"/>
      <c r="F90" s="46"/>
      <c r="G90" s="47"/>
      <c r="K90" s="33"/>
      <c r="L90" s="33"/>
      <c r="M90" s="33"/>
    </row>
    <row r="91" spans="2:13" ht="15.75">
      <c r="B91" s="31"/>
      <c r="C91" s="46"/>
      <c r="D91" s="46"/>
      <c r="E91" s="46"/>
      <c r="F91" s="46"/>
      <c r="G91" s="47"/>
      <c r="K91" s="33"/>
      <c r="L91" s="33"/>
      <c r="M91" s="33"/>
    </row>
    <row r="92" spans="2:13" ht="15.75">
      <c r="B92" s="31"/>
      <c r="C92" s="46"/>
      <c r="D92" s="46"/>
      <c r="E92" s="46"/>
      <c r="F92" s="46"/>
      <c r="G92" s="47"/>
      <c r="K92" s="37"/>
      <c r="L92" s="33"/>
      <c r="M92" s="33"/>
    </row>
    <row r="93" spans="2:13" ht="15.75">
      <c r="B93" s="31"/>
      <c r="C93" s="46"/>
      <c r="D93" s="46"/>
      <c r="E93" s="46"/>
      <c r="F93" s="46"/>
      <c r="G93" s="47"/>
      <c r="K93" s="37"/>
      <c r="L93" s="33"/>
      <c r="M93" s="33"/>
    </row>
    <row r="94" spans="2:13" ht="15.75">
      <c r="B94" s="31"/>
      <c r="C94" s="46"/>
      <c r="D94" s="46"/>
      <c r="E94" s="46"/>
      <c r="F94" s="46"/>
      <c r="G94" s="47"/>
      <c r="K94" s="37"/>
      <c r="L94" s="33"/>
      <c r="M94" s="33"/>
    </row>
    <row r="95" spans="2:13" ht="15.75">
      <c r="B95" s="31"/>
      <c r="C95" s="46"/>
      <c r="D95" s="46"/>
      <c r="E95" s="46"/>
      <c r="F95" s="46"/>
      <c r="G95" s="47"/>
      <c r="K95" s="37"/>
      <c r="L95" s="33"/>
      <c r="M95" s="33"/>
    </row>
    <row r="96" spans="2:13" ht="15.75">
      <c r="B96" s="31"/>
      <c r="C96" s="46"/>
      <c r="D96" s="46"/>
      <c r="E96" s="46"/>
      <c r="F96" s="46"/>
      <c r="G96" s="47"/>
      <c r="K96" s="37"/>
      <c r="L96" s="33"/>
      <c r="M96" s="33"/>
    </row>
    <row r="97" spans="2:13" ht="15.75">
      <c r="B97" s="31"/>
      <c r="C97" s="46"/>
      <c r="D97" s="46"/>
      <c r="E97" s="46"/>
      <c r="F97" s="46"/>
      <c r="G97" s="47"/>
      <c r="K97" s="37"/>
      <c r="L97" s="33"/>
      <c r="M97" s="33"/>
    </row>
    <row r="98" spans="2:13" ht="15.75">
      <c r="B98" s="31"/>
      <c r="C98" s="46"/>
      <c r="D98" s="46"/>
      <c r="E98" s="46"/>
      <c r="F98" s="48"/>
      <c r="G98" s="47"/>
      <c r="K98" s="37"/>
      <c r="L98" s="33"/>
      <c r="M98" s="33"/>
    </row>
    <row r="99" spans="2:13" ht="15.75">
      <c r="B99" s="31"/>
      <c r="C99" s="46"/>
      <c r="D99" s="46"/>
      <c r="E99" s="46"/>
      <c r="F99" s="48"/>
      <c r="G99" s="46"/>
      <c r="K99" s="37"/>
      <c r="L99" s="33"/>
      <c r="M99" s="33"/>
    </row>
    <row r="100" spans="2:13" ht="15.75">
      <c r="B100" s="34"/>
      <c r="C100" s="49"/>
      <c r="D100" s="49"/>
      <c r="E100" s="49"/>
      <c r="F100" s="49"/>
      <c r="G100" s="49"/>
      <c r="K100" s="37"/>
      <c r="L100" s="33"/>
      <c r="M100" s="33"/>
    </row>
    <row r="101" spans="2:13" ht="15.75">
      <c r="B101" s="34"/>
      <c r="C101" s="49"/>
      <c r="D101" s="49"/>
      <c r="E101" s="49"/>
      <c r="F101" s="49"/>
      <c r="G101" s="49"/>
      <c r="K101" s="37"/>
      <c r="L101" s="33"/>
      <c r="M101" s="33"/>
    </row>
    <row r="102" spans="2:13" ht="15.75">
      <c r="B102" s="34"/>
      <c r="C102" s="49"/>
      <c r="D102" s="49"/>
      <c r="E102" s="49"/>
      <c r="F102" s="49"/>
      <c r="G102" s="49"/>
      <c r="K102" s="37"/>
      <c r="L102" s="33"/>
      <c r="M102" s="33"/>
    </row>
    <row r="103" spans="2:13" ht="15.75">
      <c r="B103" s="41"/>
      <c r="C103" s="46"/>
      <c r="D103" s="46"/>
      <c r="E103" s="46"/>
      <c r="F103" s="46"/>
      <c r="G103" s="46"/>
      <c r="J103" s="42"/>
      <c r="K103" s="33"/>
      <c r="L103" s="33"/>
      <c r="M103" s="33"/>
    </row>
    <row r="104" spans="2:13" s="18" customFormat="1" ht="15.75">
      <c r="B104" s="43"/>
      <c r="C104" s="29"/>
      <c r="D104" s="29"/>
      <c r="E104" s="29"/>
      <c r="F104" s="29"/>
      <c r="G104" s="29"/>
      <c r="K104" s="30"/>
      <c r="L104" s="30"/>
      <c r="M104" s="30"/>
    </row>
    <row r="105" spans="2:13" ht="15.75">
      <c r="B105" s="31"/>
      <c r="C105" s="46"/>
      <c r="D105" s="46"/>
      <c r="E105" s="46"/>
      <c r="F105" s="48"/>
      <c r="G105" s="46"/>
      <c r="K105" s="33"/>
      <c r="L105" s="33"/>
      <c r="M105" s="33"/>
    </row>
    <row r="106" spans="2:13" ht="15.75">
      <c r="B106" s="31"/>
      <c r="C106" s="46"/>
      <c r="D106" s="46"/>
      <c r="E106" s="46"/>
      <c r="F106" s="48"/>
      <c r="G106" s="46"/>
      <c r="K106" s="33"/>
      <c r="L106" s="33"/>
      <c r="M106" s="33"/>
    </row>
    <row r="107" spans="2:13" ht="15.75">
      <c r="B107" s="31"/>
      <c r="C107" s="46"/>
      <c r="D107" s="46"/>
      <c r="E107" s="46"/>
      <c r="F107" s="48"/>
      <c r="G107" s="46"/>
      <c r="K107" s="37"/>
      <c r="L107" s="33"/>
      <c r="M107" s="33"/>
    </row>
    <row r="108" spans="2:13" ht="15.75">
      <c r="B108" s="31"/>
      <c r="C108" s="46"/>
      <c r="D108" s="46"/>
      <c r="E108" s="46"/>
      <c r="F108" s="46"/>
      <c r="G108" s="46"/>
      <c r="K108" s="33"/>
      <c r="L108" s="33"/>
      <c r="M108" s="33"/>
    </row>
    <row r="109" spans="2:13" ht="15.75">
      <c r="B109" s="31"/>
      <c r="C109" s="46"/>
      <c r="D109" s="46"/>
      <c r="E109" s="46"/>
      <c r="F109" s="46"/>
      <c r="G109" s="46"/>
      <c r="K109" s="33"/>
      <c r="L109" s="33"/>
      <c r="M109" s="33"/>
    </row>
    <row r="110" spans="2:13" ht="15.75">
      <c r="B110" s="31"/>
      <c r="C110" s="46"/>
      <c r="D110" s="46"/>
      <c r="E110" s="46"/>
      <c r="F110" s="46"/>
      <c r="G110" s="46"/>
      <c r="K110" s="33"/>
      <c r="L110" s="33"/>
      <c r="M110" s="33"/>
    </row>
    <row r="111" spans="2:13" ht="15.75">
      <c r="B111" s="31"/>
      <c r="C111" s="46"/>
      <c r="D111" s="46"/>
      <c r="E111" s="46"/>
      <c r="F111" s="46"/>
      <c r="G111" s="46"/>
      <c r="K111" s="33"/>
      <c r="L111" s="33"/>
      <c r="M111" s="33"/>
    </row>
    <row r="112" spans="2:13" ht="15.75">
      <c r="B112" s="31"/>
      <c r="C112" s="46"/>
      <c r="D112" s="46"/>
      <c r="E112" s="46"/>
      <c r="F112" s="46"/>
      <c r="G112" s="46"/>
      <c r="K112" s="33"/>
      <c r="L112" s="33"/>
      <c r="M112" s="33"/>
    </row>
    <row r="113" spans="2:13" ht="15.75">
      <c r="B113" s="31"/>
      <c r="C113" s="46"/>
      <c r="D113" s="46"/>
      <c r="E113" s="46"/>
      <c r="F113" s="46"/>
      <c r="G113" s="46"/>
      <c r="K113" s="33"/>
      <c r="L113" s="33"/>
      <c r="M113" s="33"/>
    </row>
    <row r="114" spans="2:13" ht="15.75">
      <c r="B114" s="31"/>
      <c r="C114" s="46"/>
      <c r="D114" s="46"/>
      <c r="E114" s="46"/>
      <c r="F114" s="46"/>
      <c r="G114" s="46"/>
      <c r="K114" s="33"/>
      <c r="L114" s="33"/>
      <c r="M114" s="33"/>
    </row>
    <row r="115" spans="2:13" ht="15.75">
      <c r="B115" s="31"/>
      <c r="C115" s="46"/>
      <c r="D115" s="46"/>
      <c r="E115" s="46"/>
      <c r="F115" s="46"/>
      <c r="G115" s="46"/>
      <c r="K115" s="33"/>
      <c r="L115" s="33"/>
      <c r="M115" s="33"/>
    </row>
    <row r="116" spans="2:13" ht="15.75">
      <c r="B116" s="31"/>
      <c r="C116" s="46"/>
      <c r="D116" s="46"/>
      <c r="E116" s="46"/>
      <c r="F116" s="46"/>
      <c r="G116" s="46"/>
      <c r="K116" s="33"/>
      <c r="L116" s="33"/>
      <c r="M116" s="33"/>
    </row>
    <row r="117" spans="2:13" ht="15.75">
      <c r="B117" s="34"/>
      <c r="C117" s="46"/>
      <c r="D117" s="46"/>
      <c r="E117" s="46"/>
      <c r="F117" s="46"/>
      <c r="G117" s="46"/>
      <c r="K117" s="33"/>
      <c r="L117" s="33"/>
      <c r="M117" s="33"/>
    </row>
    <row r="118" spans="2:13" ht="15.75">
      <c r="B118" s="34"/>
      <c r="C118" s="46"/>
      <c r="D118" s="46"/>
      <c r="E118" s="46"/>
      <c r="F118" s="46"/>
      <c r="G118" s="46"/>
      <c r="K118" s="33"/>
      <c r="L118" s="33"/>
      <c r="M118" s="33"/>
    </row>
    <row r="119" spans="2:13" ht="15.75">
      <c r="B119" s="34"/>
      <c r="C119" s="46"/>
      <c r="D119" s="46"/>
      <c r="E119" s="46"/>
      <c r="F119" s="46"/>
      <c r="G119" s="46"/>
      <c r="K119" s="33"/>
      <c r="L119" s="33"/>
      <c r="M119" s="33"/>
    </row>
    <row r="120" spans="2:13" ht="15.75">
      <c r="B120" s="41"/>
      <c r="C120" s="46"/>
      <c r="D120" s="46"/>
      <c r="E120" s="46"/>
      <c r="F120" s="46"/>
      <c r="G120" s="46"/>
      <c r="J120" s="42"/>
      <c r="K120" s="33"/>
      <c r="L120" s="33"/>
      <c r="M120" s="33"/>
    </row>
    <row r="121" spans="2:13" s="18" customFormat="1" ht="15.75">
      <c r="B121" s="43"/>
      <c r="C121" s="29"/>
      <c r="D121" s="29"/>
      <c r="E121" s="29"/>
      <c r="F121" s="29"/>
      <c r="G121" s="29"/>
      <c r="K121" s="30"/>
      <c r="L121" s="30"/>
      <c r="M121" s="30"/>
    </row>
    <row r="122" spans="2:13" ht="15.75">
      <c r="B122" s="31"/>
      <c r="C122" s="46"/>
      <c r="D122" s="46"/>
      <c r="E122" s="46"/>
      <c r="F122" s="46"/>
      <c r="G122" s="46"/>
      <c r="K122" s="33"/>
      <c r="L122" s="33"/>
      <c r="M122" s="33"/>
    </row>
    <row r="123" spans="2:13" ht="15.75">
      <c r="B123" s="31"/>
      <c r="C123" s="46"/>
      <c r="D123" s="46"/>
      <c r="E123" s="46"/>
      <c r="F123" s="46"/>
      <c r="G123" s="46"/>
      <c r="K123" s="33"/>
      <c r="L123" s="33"/>
      <c r="M123" s="33"/>
    </row>
    <row r="124" spans="2:13" ht="15.75">
      <c r="B124" s="31"/>
      <c r="C124" s="46"/>
      <c r="D124" s="46"/>
      <c r="E124" s="46"/>
      <c r="F124" s="48"/>
      <c r="G124" s="46"/>
      <c r="K124" s="37"/>
      <c r="L124" s="33"/>
      <c r="M124" s="33"/>
    </row>
    <row r="125" spans="2:13" ht="15.75">
      <c r="B125" s="31"/>
      <c r="C125" s="46"/>
      <c r="D125" s="46"/>
      <c r="E125" s="46"/>
      <c r="F125" s="48"/>
      <c r="G125" s="46"/>
      <c r="K125" s="33"/>
      <c r="L125" s="33"/>
      <c r="M125" s="33"/>
    </row>
    <row r="126" spans="2:13" ht="15.75">
      <c r="B126" s="31"/>
      <c r="C126" s="46"/>
      <c r="D126" s="46"/>
      <c r="E126" s="46"/>
      <c r="F126" s="48"/>
      <c r="G126" s="46"/>
      <c r="K126" s="33"/>
      <c r="L126" s="33"/>
      <c r="M126" s="33"/>
    </row>
    <row r="127" spans="2:13" ht="15.75">
      <c r="B127" s="31"/>
      <c r="C127" s="46"/>
      <c r="D127" s="46"/>
      <c r="E127" s="46"/>
      <c r="F127" s="46"/>
      <c r="G127" s="46"/>
      <c r="K127" s="33"/>
      <c r="L127" s="33"/>
      <c r="M127" s="33"/>
    </row>
    <row r="128" spans="2:13" ht="15.75">
      <c r="B128" s="31"/>
      <c r="C128" s="46"/>
      <c r="D128" s="46"/>
      <c r="E128" s="46"/>
      <c r="F128" s="46"/>
      <c r="G128" s="46"/>
      <c r="K128" s="33"/>
      <c r="L128" s="33"/>
      <c r="M128" s="33"/>
    </row>
    <row r="129" spans="2:13" ht="15.75">
      <c r="B129" s="31"/>
      <c r="C129" s="46"/>
      <c r="D129" s="46"/>
      <c r="E129" s="46"/>
      <c r="F129" s="48"/>
      <c r="G129" s="46"/>
      <c r="K129" s="37"/>
      <c r="L129" s="33"/>
      <c r="M129" s="33"/>
    </row>
    <row r="130" spans="2:13" ht="15.75">
      <c r="B130" s="31"/>
      <c r="C130" s="46"/>
      <c r="D130" s="46"/>
      <c r="E130" s="46"/>
      <c r="F130" s="46"/>
      <c r="G130" s="46"/>
      <c r="K130" s="33"/>
      <c r="L130" s="33"/>
      <c r="M130" s="33"/>
    </row>
    <row r="131" spans="2:13" ht="15.75">
      <c r="B131" s="31"/>
      <c r="C131" s="46"/>
      <c r="D131" s="46"/>
      <c r="E131" s="46"/>
      <c r="F131" s="46"/>
      <c r="G131" s="46"/>
      <c r="K131" s="33"/>
      <c r="L131" s="33"/>
      <c r="M131" s="33"/>
    </row>
    <row r="132" spans="2:13" ht="15.75">
      <c r="B132" s="31"/>
      <c r="C132" s="46"/>
      <c r="D132" s="46"/>
      <c r="E132" s="46"/>
      <c r="F132" s="46"/>
      <c r="G132" s="46"/>
      <c r="K132" s="33"/>
      <c r="L132" s="33"/>
      <c r="M132" s="33"/>
    </row>
    <row r="133" spans="2:13" ht="15.75">
      <c r="B133" s="31"/>
      <c r="C133" s="46"/>
      <c r="D133" s="46"/>
      <c r="E133" s="46"/>
      <c r="F133" s="46"/>
      <c r="G133" s="46"/>
      <c r="K133" s="33"/>
      <c r="L133" s="33"/>
      <c r="M133" s="33"/>
    </row>
    <row r="134" spans="2:13" ht="15.75">
      <c r="B134" s="34"/>
      <c r="C134" s="46"/>
      <c r="D134" s="46"/>
      <c r="E134" s="46"/>
      <c r="F134" s="46"/>
      <c r="G134" s="46"/>
      <c r="K134" s="33"/>
      <c r="L134" s="33"/>
      <c r="M134" s="33"/>
    </row>
    <row r="135" spans="2:13" ht="15.75">
      <c r="B135" s="34"/>
      <c r="C135" s="46"/>
      <c r="D135" s="46"/>
      <c r="E135" s="46"/>
      <c r="F135" s="46"/>
      <c r="G135" s="46"/>
      <c r="K135" s="33"/>
      <c r="L135" s="33"/>
      <c r="M135" s="33"/>
    </row>
    <row r="136" spans="2:13" ht="15.75">
      <c r="B136" s="34"/>
      <c r="C136" s="46"/>
      <c r="D136" s="46"/>
      <c r="E136" s="46"/>
      <c r="F136" s="46"/>
      <c r="G136" s="46"/>
      <c r="K136" s="33"/>
      <c r="L136" s="33"/>
      <c r="M136" s="33"/>
    </row>
    <row r="137" spans="2:13" ht="15.75">
      <c r="B137" s="41"/>
      <c r="C137" s="46"/>
      <c r="D137" s="46"/>
      <c r="E137" s="46"/>
      <c r="F137" s="38"/>
      <c r="G137" s="38"/>
      <c r="H137" s="42"/>
      <c r="I137" s="42"/>
      <c r="J137" s="42"/>
      <c r="K137" s="33"/>
      <c r="L137" s="33"/>
      <c r="M137" s="33"/>
    </row>
    <row r="138" spans="2:13" s="18" customFormat="1" ht="15.75">
      <c r="B138" s="43"/>
      <c r="C138" s="29"/>
      <c r="D138" s="29"/>
      <c r="E138" s="29"/>
      <c r="F138" s="29"/>
      <c r="G138" s="29"/>
      <c r="K138" s="30"/>
      <c r="L138" s="30"/>
      <c r="M138" s="30"/>
    </row>
    <row r="139" spans="2:13" s="18" customFormat="1" ht="15.75">
      <c r="B139" s="31"/>
      <c r="C139" s="29"/>
      <c r="D139" s="29"/>
      <c r="E139" s="29"/>
      <c r="F139" s="29"/>
      <c r="G139" s="29"/>
      <c r="K139" s="30"/>
      <c r="L139" s="30"/>
      <c r="M139" s="30"/>
    </row>
    <row r="140" spans="2:13" s="18" customFormat="1" ht="15.75">
      <c r="B140" s="31"/>
      <c r="C140" s="29"/>
      <c r="D140" s="29"/>
      <c r="E140" s="29"/>
      <c r="F140" s="29"/>
      <c r="G140" s="29"/>
      <c r="K140" s="30"/>
      <c r="L140" s="30"/>
      <c r="M140" s="30"/>
    </row>
    <row r="141" spans="2:13" s="18" customFormat="1" ht="15.75">
      <c r="B141" s="31"/>
      <c r="C141" s="29"/>
      <c r="D141" s="29"/>
      <c r="E141" s="29"/>
      <c r="F141" s="29"/>
      <c r="G141" s="29"/>
      <c r="K141" s="30"/>
      <c r="L141" s="30"/>
      <c r="M141" s="30"/>
    </row>
    <row r="142" spans="2:13" s="18" customFormat="1" ht="15.75">
      <c r="B142" s="31"/>
      <c r="C142" s="29"/>
      <c r="D142" s="29"/>
      <c r="E142" s="29"/>
      <c r="F142" s="29"/>
      <c r="G142" s="29"/>
      <c r="K142" s="30"/>
      <c r="L142" s="30"/>
      <c r="M142" s="30"/>
    </row>
    <row r="143" spans="2:13" s="18" customFormat="1" ht="15.75">
      <c r="B143" s="31"/>
      <c r="C143" s="29"/>
      <c r="D143" s="29"/>
      <c r="E143" s="29"/>
      <c r="F143" s="29"/>
      <c r="G143" s="29"/>
      <c r="K143" s="30"/>
      <c r="L143" s="30"/>
      <c r="M143" s="30"/>
    </row>
    <row r="144" spans="2:13" s="18" customFormat="1" ht="15.75">
      <c r="B144" s="31"/>
      <c r="C144" s="29"/>
      <c r="D144" s="29"/>
      <c r="E144" s="29"/>
      <c r="F144" s="29"/>
      <c r="G144" s="29"/>
      <c r="K144" s="30"/>
      <c r="L144" s="30"/>
      <c r="M144" s="30"/>
    </row>
    <row r="145" spans="2:13" s="18" customFormat="1" ht="15.75">
      <c r="B145" s="31"/>
      <c r="C145" s="29"/>
      <c r="D145" s="29"/>
      <c r="E145" s="29"/>
      <c r="F145" s="29"/>
      <c r="G145" s="29"/>
      <c r="K145" s="30"/>
      <c r="L145" s="30"/>
      <c r="M145" s="30"/>
    </row>
    <row r="146" spans="2:13" s="18" customFormat="1" ht="15.75">
      <c r="B146" s="31"/>
      <c r="C146" s="29"/>
      <c r="D146" s="29"/>
      <c r="E146" s="29"/>
      <c r="F146" s="29"/>
      <c r="G146" s="29"/>
      <c r="K146" s="30"/>
      <c r="L146" s="30"/>
      <c r="M146" s="30"/>
    </row>
    <row r="147" spans="2:13" s="18" customFormat="1" ht="15.75">
      <c r="B147" s="31"/>
      <c r="C147" s="29"/>
      <c r="D147" s="29"/>
      <c r="E147" s="29"/>
      <c r="F147" s="29"/>
      <c r="G147" s="29"/>
      <c r="K147" s="30"/>
      <c r="L147" s="30"/>
      <c r="M147" s="30"/>
    </row>
    <row r="148" spans="2:13" s="18" customFormat="1" ht="15.75">
      <c r="B148" s="31"/>
      <c r="C148" s="29"/>
      <c r="D148" s="29"/>
      <c r="E148" s="29"/>
      <c r="F148" s="29"/>
      <c r="G148" s="29"/>
      <c r="K148" s="30"/>
      <c r="L148" s="30"/>
      <c r="M148" s="30"/>
    </row>
    <row r="149" spans="2:13" s="18" customFormat="1" ht="15.75">
      <c r="B149" s="31"/>
      <c r="C149" s="29"/>
      <c r="D149" s="29"/>
      <c r="E149" s="29"/>
      <c r="F149" s="29"/>
      <c r="G149" s="29"/>
      <c r="K149" s="30"/>
      <c r="L149" s="30"/>
      <c r="M149" s="30"/>
    </row>
    <row r="150" spans="2:13" s="18" customFormat="1" ht="15.75">
      <c r="B150" s="31"/>
      <c r="C150" s="29"/>
      <c r="D150" s="29"/>
      <c r="E150" s="29"/>
      <c r="F150" s="29"/>
      <c r="G150" s="29"/>
      <c r="K150" s="30"/>
      <c r="L150" s="30"/>
      <c r="M150" s="30"/>
    </row>
    <row r="151" spans="2:13" s="18" customFormat="1" ht="15.75">
      <c r="B151" s="34"/>
      <c r="C151" s="29"/>
      <c r="D151" s="29"/>
      <c r="E151" s="29"/>
      <c r="F151" s="29"/>
      <c r="G151" s="29"/>
      <c r="K151" s="30"/>
      <c r="L151" s="30"/>
      <c r="M151" s="30"/>
    </row>
    <row r="152" spans="2:13" s="18" customFormat="1" ht="15.75">
      <c r="B152" s="34"/>
      <c r="C152" s="29"/>
      <c r="D152" s="29"/>
      <c r="E152" s="29"/>
      <c r="F152" s="29"/>
      <c r="G152" s="29"/>
      <c r="K152" s="30"/>
      <c r="L152" s="30"/>
      <c r="M152" s="30"/>
    </row>
    <row r="153" spans="2:13" s="18" customFormat="1" ht="15.75">
      <c r="B153" s="34"/>
      <c r="C153" s="29"/>
      <c r="D153" s="29"/>
      <c r="E153" s="29"/>
      <c r="F153" s="29"/>
      <c r="G153" s="29"/>
      <c r="K153" s="30"/>
      <c r="L153" s="30"/>
      <c r="M153" s="30"/>
    </row>
    <row r="154" spans="2:13" ht="15.75">
      <c r="B154" s="43"/>
      <c r="C154" s="29"/>
      <c r="D154" s="29"/>
      <c r="E154" s="46"/>
      <c r="F154" s="38"/>
      <c r="G154" s="38"/>
      <c r="H154" s="50"/>
      <c r="I154" s="50"/>
      <c r="J154" s="50"/>
      <c r="K154" s="33"/>
      <c r="L154" s="33"/>
      <c r="M154" s="33"/>
    </row>
    <row r="155" spans="2:13" s="27" customFormat="1" ht="15.75">
      <c r="B155" s="51"/>
      <c r="C155" s="52"/>
      <c r="D155" s="52"/>
      <c r="E155" s="52"/>
      <c r="F155" s="52"/>
      <c r="G155" s="52"/>
      <c r="K155" s="53"/>
      <c r="L155" s="53"/>
      <c r="M155" s="53"/>
    </row>
    <row r="156" spans="2:13" s="27" customFormat="1" ht="15.75">
      <c r="B156" s="31"/>
      <c r="C156" s="52"/>
      <c r="D156" s="52"/>
      <c r="E156" s="52"/>
      <c r="F156" s="52"/>
      <c r="G156" s="52"/>
      <c r="K156" s="53"/>
      <c r="L156" s="53"/>
      <c r="M156" s="53"/>
    </row>
    <row r="157" spans="2:13" s="27" customFormat="1" ht="15.75">
      <c r="B157" s="31"/>
      <c r="C157" s="52"/>
      <c r="D157" s="52"/>
      <c r="E157" s="52"/>
      <c r="F157" s="52"/>
      <c r="G157" s="52"/>
      <c r="K157" s="53"/>
      <c r="L157" s="53"/>
      <c r="M157" s="53"/>
    </row>
    <row r="158" spans="2:13" s="27" customFormat="1" ht="15.75">
      <c r="B158" s="31"/>
      <c r="C158" s="52"/>
      <c r="D158" s="52"/>
      <c r="E158" s="52"/>
      <c r="F158" s="52"/>
      <c r="G158" s="52"/>
      <c r="K158" s="53"/>
      <c r="L158" s="53"/>
      <c r="M158" s="53"/>
    </row>
    <row r="159" spans="2:13" s="27" customFormat="1" ht="15.75">
      <c r="B159" s="31"/>
      <c r="C159" s="52"/>
      <c r="D159" s="52"/>
      <c r="E159" s="52"/>
      <c r="F159" s="52"/>
      <c r="G159" s="52"/>
      <c r="K159" s="53"/>
      <c r="L159" s="53"/>
      <c r="M159" s="53"/>
    </row>
    <row r="160" spans="2:13" s="27" customFormat="1" ht="15.75">
      <c r="B160" s="31"/>
      <c r="C160" s="52"/>
      <c r="D160" s="52"/>
      <c r="E160" s="52"/>
      <c r="F160" s="52"/>
      <c r="G160" s="52"/>
      <c r="K160" s="53"/>
      <c r="L160" s="53"/>
      <c r="M160" s="53"/>
    </row>
    <row r="161" spans="2:13" s="27" customFormat="1" ht="15.75">
      <c r="B161" s="31"/>
      <c r="C161" s="52"/>
      <c r="D161" s="52"/>
      <c r="E161" s="52"/>
      <c r="F161" s="52"/>
      <c r="G161" s="52"/>
      <c r="K161" s="53"/>
      <c r="L161" s="53"/>
      <c r="M161" s="53"/>
    </row>
    <row r="162" spans="2:13" s="27" customFormat="1" ht="15.75">
      <c r="B162" s="31"/>
      <c r="C162" s="52"/>
      <c r="D162" s="52"/>
      <c r="E162" s="52"/>
      <c r="F162" s="52"/>
      <c r="G162" s="52"/>
      <c r="K162" s="53"/>
      <c r="L162" s="53"/>
      <c r="M162" s="53"/>
    </row>
    <row r="163" spans="2:13" s="27" customFormat="1" ht="15.75">
      <c r="B163" s="31"/>
      <c r="C163" s="52"/>
      <c r="D163" s="52"/>
      <c r="E163" s="52"/>
      <c r="F163" s="52"/>
      <c r="G163" s="52"/>
      <c r="K163" s="53"/>
      <c r="L163" s="53"/>
      <c r="M163" s="53"/>
    </row>
    <row r="164" spans="2:13" s="27" customFormat="1" ht="15.75">
      <c r="B164" s="31"/>
      <c r="C164" s="52"/>
      <c r="D164" s="52"/>
      <c r="E164" s="52"/>
      <c r="F164" s="52"/>
      <c r="G164" s="52"/>
      <c r="K164" s="53"/>
      <c r="L164" s="53"/>
      <c r="M164" s="53"/>
    </row>
    <row r="165" spans="2:13" s="27" customFormat="1" ht="15.75">
      <c r="B165" s="31"/>
      <c r="C165" s="52"/>
      <c r="D165" s="52"/>
      <c r="E165" s="52"/>
      <c r="F165" s="52"/>
      <c r="G165" s="52"/>
      <c r="K165" s="53"/>
      <c r="L165" s="53"/>
      <c r="M165" s="53"/>
    </row>
    <row r="166" spans="2:13" s="27" customFormat="1" ht="15.75">
      <c r="B166" s="31"/>
      <c r="C166" s="52"/>
      <c r="D166" s="52"/>
      <c r="E166" s="52"/>
      <c r="F166" s="52"/>
      <c r="G166" s="52"/>
      <c r="K166" s="53"/>
      <c r="L166" s="53"/>
      <c r="M166" s="53"/>
    </row>
    <row r="167" spans="2:13" s="27" customFormat="1" ht="15.75">
      <c r="B167" s="31"/>
      <c r="C167" s="52"/>
      <c r="D167" s="52"/>
      <c r="E167" s="52"/>
      <c r="F167" s="52"/>
      <c r="G167" s="52"/>
      <c r="K167" s="53"/>
      <c r="L167" s="53"/>
      <c r="M167" s="53"/>
    </row>
    <row r="168" spans="2:13" s="27" customFormat="1" ht="15.75">
      <c r="B168" s="34"/>
      <c r="C168" s="52"/>
      <c r="D168" s="52"/>
      <c r="E168" s="52"/>
      <c r="F168" s="52"/>
      <c r="G168" s="52"/>
      <c r="K168" s="53"/>
      <c r="L168" s="53"/>
      <c r="M168" s="53"/>
    </row>
    <row r="169" spans="2:13" s="27" customFormat="1" ht="15.75">
      <c r="B169" s="34"/>
      <c r="C169" s="52"/>
      <c r="D169" s="52"/>
      <c r="E169" s="52"/>
      <c r="F169" s="52"/>
      <c r="G169" s="52"/>
      <c r="K169" s="53"/>
      <c r="L169" s="53"/>
      <c r="M169" s="53"/>
    </row>
    <row r="170" spans="2:13" s="27" customFormat="1" ht="15.75">
      <c r="B170" s="34"/>
      <c r="C170" s="52"/>
      <c r="D170" s="52"/>
      <c r="E170" s="52"/>
      <c r="F170" s="52"/>
      <c r="G170" s="52"/>
      <c r="K170" s="53"/>
      <c r="L170" s="53"/>
      <c r="M170" s="53"/>
    </row>
    <row r="171" spans="2:13" s="27" customFormat="1" ht="15.75">
      <c r="B171" s="51"/>
      <c r="C171" s="52"/>
      <c r="D171" s="52"/>
      <c r="E171" s="52"/>
      <c r="F171" s="52"/>
      <c r="G171" s="52"/>
      <c r="K171" s="53"/>
      <c r="L171" s="53"/>
      <c r="M171" s="53"/>
    </row>
    <row r="172" spans="2:13" ht="7.5" customHeight="1">
      <c r="B172" s="41"/>
      <c r="C172" s="41"/>
      <c r="D172" s="41"/>
      <c r="H172" s="9"/>
      <c r="I172" s="9"/>
      <c r="J172" s="9"/>
      <c r="K172" s="54"/>
      <c r="L172" s="9"/>
      <c r="M172" s="9"/>
    </row>
  </sheetData>
  <printOptions/>
  <pageMargins left="0.7480314960629921" right="0.7480314960629921" top="0.3937007874015748" bottom="0.984251968503937" header="0.31496062992125984" footer="0.5118110236220472"/>
  <pageSetup fitToHeight="2" fitToWidth="1" horizontalDpi="300" verticalDpi="300" orientation="portrait" paperSize="9" scale="67" r:id="rId1"/>
  <rowBreaks count="1" manualBreakCount="1">
    <brk id="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25.77734375" style="2" customWidth="1"/>
    <col min="3" max="5" width="14.77734375" style="2" customWidth="1"/>
    <col min="6" max="6" width="14.88671875" style="2" customWidth="1"/>
    <col min="7" max="7" width="19.3359375" style="2" customWidth="1"/>
    <col min="8" max="9" width="8.3359375" style="2" customWidth="1"/>
    <col min="10" max="10" width="9.21484375" style="2" customWidth="1"/>
    <col min="11" max="16384" width="8.88671875" style="2" customWidth="1"/>
  </cols>
  <sheetData>
    <row r="1" spans="1:7" ht="18.75">
      <c r="A1" s="1" t="s">
        <v>24</v>
      </c>
      <c r="G1" s="3" t="s">
        <v>0</v>
      </c>
    </row>
    <row r="2" spans="2:4" ht="15.75">
      <c r="B2" s="4"/>
      <c r="C2" s="4"/>
      <c r="D2" s="4"/>
    </row>
    <row r="3" spans="1:4" ht="18.75">
      <c r="A3" s="5" t="s">
        <v>1</v>
      </c>
      <c r="B3" s="6"/>
      <c r="C3" s="6"/>
      <c r="D3" s="6"/>
    </row>
    <row r="4" spans="1:4" ht="18.75">
      <c r="A4" s="5" t="s">
        <v>2</v>
      </c>
      <c r="B4" s="6"/>
      <c r="C4" s="6"/>
      <c r="D4" s="6"/>
    </row>
    <row r="5" ht="18.75">
      <c r="A5" s="5" t="str">
        <f>'Table 42(1)'!A5</f>
        <v>Years: 1994-98 and 2001-2005 averages and 1996-2005</v>
      </c>
    </row>
    <row r="6" spans="1:13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13" ht="15.75">
      <c r="A11" s="18" t="s">
        <v>25</v>
      </c>
      <c r="B11" s="43"/>
      <c r="C11" s="23"/>
      <c r="D11" s="23"/>
      <c r="E11" s="23"/>
      <c r="F11" s="23"/>
      <c r="G11" s="23"/>
      <c r="H11" s="22"/>
      <c r="I11" s="22"/>
      <c r="J11" s="22"/>
      <c r="K11" s="22"/>
      <c r="L11" s="22"/>
      <c r="M11" s="22"/>
    </row>
    <row r="12" spans="1:13" ht="15.75">
      <c r="A12" s="18"/>
      <c r="B12" s="31" t="s">
        <v>17</v>
      </c>
      <c r="C12" s="32">
        <v>267</v>
      </c>
      <c r="D12" s="32">
        <v>44</v>
      </c>
      <c r="E12" s="32">
        <v>798</v>
      </c>
      <c r="F12" s="32">
        <v>2440</v>
      </c>
      <c r="G12" s="32">
        <v>33</v>
      </c>
      <c r="H12" s="22"/>
      <c r="I12" s="22"/>
      <c r="J12" s="22"/>
      <c r="K12" s="22"/>
      <c r="L12" s="22"/>
      <c r="M12" s="22"/>
    </row>
    <row r="13" spans="1:13" ht="15.75">
      <c r="A13" s="18"/>
      <c r="B13" s="34">
        <v>1996</v>
      </c>
      <c r="C13" s="35">
        <v>259</v>
      </c>
      <c r="D13" s="35">
        <v>45</v>
      </c>
      <c r="E13" s="35">
        <v>784</v>
      </c>
      <c r="F13" s="35">
        <v>2445</v>
      </c>
      <c r="G13" s="35">
        <v>32</v>
      </c>
      <c r="H13" s="22"/>
      <c r="I13" s="22"/>
      <c r="J13" s="22"/>
      <c r="K13" s="22"/>
      <c r="L13" s="22"/>
      <c r="M13" s="22"/>
    </row>
    <row r="14" spans="1:13" ht="15.75">
      <c r="A14" s="18"/>
      <c r="B14" s="34">
        <v>1997</v>
      </c>
      <c r="C14" s="35">
        <v>270</v>
      </c>
      <c r="D14" s="35">
        <v>37</v>
      </c>
      <c r="E14" s="35">
        <v>854</v>
      </c>
      <c r="F14" s="35">
        <v>2496</v>
      </c>
      <c r="G14" s="35">
        <v>34</v>
      </c>
      <c r="H14" s="22"/>
      <c r="I14" s="22"/>
      <c r="J14" s="22"/>
      <c r="K14" s="22"/>
      <c r="L14" s="22"/>
      <c r="M14" s="22"/>
    </row>
    <row r="15" spans="1:13" ht="15.75">
      <c r="A15" s="18"/>
      <c r="B15" s="34">
        <v>1998</v>
      </c>
      <c r="C15" s="35">
        <v>219</v>
      </c>
      <c r="D15" s="35">
        <v>37</v>
      </c>
      <c r="E15" s="35">
        <v>796</v>
      </c>
      <c r="F15" s="35">
        <v>2530</v>
      </c>
      <c r="G15" s="35">
        <v>31</v>
      </c>
      <c r="H15" s="22"/>
      <c r="I15" s="22"/>
      <c r="J15" s="22"/>
      <c r="K15" s="22"/>
      <c r="L15" s="22"/>
      <c r="M15" s="22"/>
    </row>
    <row r="16" spans="1:13" ht="15.75">
      <c r="A16" s="18"/>
      <c r="B16" s="34">
        <v>1999</v>
      </c>
      <c r="C16" s="35">
        <v>192</v>
      </c>
      <c r="D16" s="35">
        <v>36</v>
      </c>
      <c r="E16" s="35">
        <v>821</v>
      </c>
      <c r="F16" s="35">
        <v>2540</v>
      </c>
      <c r="G16" s="35">
        <v>32</v>
      </c>
      <c r="H16" s="22"/>
      <c r="I16" s="22"/>
      <c r="J16" s="22"/>
      <c r="K16" s="22"/>
      <c r="L16" s="22"/>
      <c r="M16" s="22"/>
    </row>
    <row r="17" spans="1:13" ht="15.75">
      <c r="A17" s="18"/>
      <c r="B17" s="34">
        <v>2000</v>
      </c>
      <c r="C17" s="35">
        <v>251</v>
      </c>
      <c r="D17" s="35">
        <v>38</v>
      </c>
      <c r="E17" s="35">
        <v>827</v>
      </c>
      <c r="F17" s="35">
        <v>2519</v>
      </c>
      <c r="G17" s="35">
        <v>33</v>
      </c>
      <c r="H17" s="22"/>
      <c r="I17" s="22"/>
      <c r="J17" s="22"/>
      <c r="K17" s="22"/>
      <c r="L17" s="22"/>
      <c r="M17" s="22"/>
    </row>
    <row r="18" spans="1:13" ht="15.75">
      <c r="A18" s="18"/>
      <c r="B18" s="34">
        <v>2001</v>
      </c>
      <c r="C18" s="35">
        <v>232</v>
      </c>
      <c r="D18" s="35">
        <v>31</v>
      </c>
      <c r="E18" s="35">
        <v>780</v>
      </c>
      <c r="F18" s="35">
        <v>2571</v>
      </c>
      <c r="G18" s="35">
        <v>30</v>
      </c>
      <c r="H18" s="22"/>
      <c r="I18" s="22"/>
      <c r="J18" s="22"/>
      <c r="K18" s="22"/>
      <c r="L18" s="22"/>
      <c r="M18" s="22"/>
    </row>
    <row r="19" spans="1:13" ht="15.75">
      <c r="A19" s="18"/>
      <c r="B19" s="34">
        <v>2002</v>
      </c>
      <c r="C19" s="35">
        <v>278</v>
      </c>
      <c r="D19" s="35">
        <v>28</v>
      </c>
      <c r="E19" s="35">
        <v>802</v>
      </c>
      <c r="F19" s="35">
        <v>2712</v>
      </c>
      <c r="G19" s="35">
        <v>30</v>
      </c>
      <c r="H19" s="22"/>
      <c r="I19" s="22"/>
      <c r="J19" s="22"/>
      <c r="K19" s="22"/>
      <c r="L19" s="22"/>
      <c r="M19" s="22"/>
    </row>
    <row r="20" spans="1:13" ht="15.75">
      <c r="A20" s="18"/>
      <c r="B20" s="34">
        <v>2003</v>
      </c>
      <c r="C20" s="35">
        <v>200</v>
      </c>
      <c r="D20" s="35">
        <v>22</v>
      </c>
      <c r="E20" s="35">
        <v>800</v>
      </c>
      <c r="F20" s="35">
        <v>2743</v>
      </c>
      <c r="G20" s="35">
        <v>29</v>
      </c>
      <c r="H20" s="22"/>
      <c r="I20" s="22"/>
      <c r="J20" s="22"/>
      <c r="K20" s="22"/>
      <c r="L20" s="22"/>
      <c r="M20" s="22"/>
    </row>
    <row r="21" spans="1:13" ht="15.75">
      <c r="A21" s="18"/>
      <c r="B21" s="34">
        <v>2004</v>
      </c>
      <c r="C21" s="35">
        <v>214</v>
      </c>
      <c r="D21" s="35">
        <v>28</v>
      </c>
      <c r="E21" s="35">
        <v>798</v>
      </c>
      <c r="F21" s="35">
        <v>2805</v>
      </c>
      <c r="G21" s="35">
        <v>28</v>
      </c>
      <c r="H21" s="22"/>
      <c r="I21" s="22"/>
      <c r="J21" s="22"/>
      <c r="K21" s="22"/>
      <c r="L21" s="22"/>
      <c r="M21" s="22"/>
    </row>
    <row r="22" spans="1:13" ht="15.75">
      <c r="A22" s="18"/>
      <c r="B22" s="34">
        <f>'Table 42(1)'!$B$22</f>
        <v>2005</v>
      </c>
      <c r="C22" s="35">
        <v>187</v>
      </c>
      <c r="D22" s="35">
        <v>22</v>
      </c>
      <c r="E22" s="35">
        <v>742</v>
      </c>
      <c r="F22" s="35">
        <v>2770</v>
      </c>
      <c r="G22" s="35">
        <v>27</v>
      </c>
      <c r="H22" s="22"/>
      <c r="I22" s="22"/>
      <c r="J22" s="22"/>
      <c r="K22" s="22"/>
      <c r="L22" s="22"/>
      <c r="M22" s="22"/>
    </row>
    <row r="23" spans="1:13" ht="15.75">
      <c r="A23" s="18"/>
      <c r="B23" s="31" t="str">
        <f>'Table 42(1)'!$B$23</f>
        <v>2001-2005 average</v>
      </c>
      <c r="C23" s="32">
        <v>222</v>
      </c>
      <c r="D23" s="32">
        <v>26</v>
      </c>
      <c r="E23" s="32">
        <v>784</v>
      </c>
      <c r="F23" s="32">
        <v>2720</v>
      </c>
      <c r="G23" s="32">
        <v>29</v>
      </c>
      <c r="H23" s="22"/>
      <c r="I23" s="22"/>
      <c r="J23" s="22"/>
      <c r="K23" s="22"/>
      <c r="L23" s="22"/>
      <c r="M23" s="22"/>
    </row>
    <row r="24" spans="1:13" ht="15.75">
      <c r="A24" s="18"/>
      <c r="B24" s="31"/>
      <c r="C24" s="35"/>
      <c r="D24" s="35"/>
      <c r="E24" s="35"/>
      <c r="F24" s="38"/>
      <c r="G24" s="35"/>
      <c r="H24" s="22"/>
      <c r="I24" s="22"/>
      <c r="J24" s="22"/>
      <c r="K24" s="22"/>
      <c r="L24" s="22"/>
      <c r="M24" s="22"/>
    </row>
    <row r="25" spans="1:13" ht="15.75">
      <c r="A25" s="18"/>
      <c r="B25" s="34" t="s">
        <v>19</v>
      </c>
      <c r="C25" s="39"/>
      <c r="D25" s="39"/>
      <c r="E25" s="39"/>
      <c r="F25" s="39"/>
      <c r="G25" s="39"/>
      <c r="H25" s="22"/>
      <c r="I25" s="22"/>
      <c r="J25" s="22"/>
      <c r="K25" s="22"/>
      <c r="L25" s="22"/>
      <c r="M25" s="22"/>
    </row>
    <row r="26" spans="1:13" ht="15.75">
      <c r="A26" s="18"/>
      <c r="B26" s="34">
        <f>'Table 42(1)'!B26</f>
        <v>2005</v>
      </c>
      <c r="C26" s="40">
        <f>(C22-C12)/C12*100</f>
        <v>-29.962546816479403</v>
      </c>
      <c r="D26" s="40">
        <f>(D22-D12)/D12*100</f>
        <v>-50</v>
      </c>
      <c r="E26" s="40">
        <f>(E22-E12)/E12*100</f>
        <v>-7.017543859649122</v>
      </c>
      <c r="F26" s="40">
        <f>(F22-F12)/F12*100</f>
        <v>13.524590163934427</v>
      </c>
      <c r="G26" s="40">
        <f>(G22-G12)/G12*100</f>
        <v>-18.181818181818183</v>
      </c>
      <c r="H26" s="22"/>
      <c r="I26" s="22"/>
      <c r="J26" s="22"/>
      <c r="K26" s="22"/>
      <c r="L26" s="22"/>
      <c r="M26" s="22"/>
    </row>
    <row r="27" spans="1:7" ht="15.75">
      <c r="A27" s="18"/>
      <c r="B27" s="34" t="str">
        <f>'Table 42(1)'!B27</f>
        <v>2001-2005 average</v>
      </c>
      <c r="C27" s="40">
        <f>(C23-C12)/C12*100</f>
        <v>-16.853932584269664</v>
      </c>
      <c r="D27" s="40">
        <f>(D23-D12)/D12*100</f>
        <v>-40.909090909090914</v>
      </c>
      <c r="E27" s="40">
        <f>(E23-E12)/E12*100</f>
        <v>-1.7543859649122806</v>
      </c>
      <c r="F27" s="40">
        <f>(F23-F12)/F12*100</f>
        <v>11.475409836065573</v>
      </c>
      <c r="G27" s="40">
        <f>(G23-G12)/G12*100</f>
        <v>-12.121212121212121</v>
      </c>
    </row>
    <row r="28" spans="1:7" ht="15.75">
      <c r="A28" s="18"/>
      <c r="B28" s="34"/>
      <c r="C28" s="35"/>
      <c r="D28" s="35"/>
      <c r="E28" s="35"/>
      <c r="F28" s="35"/>
      <c r="G28" s="35"/>
    </row>
    <row r="29" spans="1:13" s="18" customFormat="1" ht="15.75">
      <c r="A29" s="18" t="s">
        <v>26</v>
      </c>
      <c r="B29" s="43"/>
      <c r="C29" s="32"/>
      <c r="D29" s="32"/>
      <c r="E29" s="32"/>
      <c r="F29" s="32"/>
      <c r="G29" s="32"/>
      <c r="K29" s="30"/>
      <c r="L29" s="30"/>
      <c r="M29" s="30"/>
    </row>
    <row r="30" spans="2:13" ht="15.75">
      <c r="B30" s="31" t="s">
        <v>17</v>
      </c>
      <c r="C30" s="32">
        <v>635</v>
      </c>
      <c r="D30" s="32">
        <v>94</v>
      </c>
      <c r="E30" s="32">
        <v>3818</v>
      </c>
      <c r="F30" s="32">
        <v>6354</v>
      </c>
      <c r="G30" s="32">
        <v>60</v>
      </c>
      <c r="K30" s="33"/>
      <c r="L30" s="33"/>
      <c r="M30" s="33"/>
    </row>
    <row r="31" spans="2:13" ht="15.75">
      <c r="B31" s="34">
        <v>1996</v>
      </c>
      <c r="C31" s="35">
        <v>509</v>
      </c>
      <c r="D31" s="35">
        <v>66</v>
      </c>
      <c r="E31" s="35">
        <v>3984</v>
      </c>
      <c r="F31" s="38">
        <v>6369</v>
      </c>
      <c r="G31" s="35">
        <v>63</v>
      </c>
      <c r="K31" s="33"/>
      <c r="L31" s="33"/>
      <c r="M31" s="33"/>
    </row>
    <row r="32" spans="2:13" ht="15.75">
      <c r="B32" s="34">
        <v>1997</v>
      </c>
      <c r="C32" s="35">
        <v>524</v>
      </c>
      <c r="D32" s="35">
        <v>61</v>
      </c>
      <c r="E32" s="35">
        <v>3974</v>
      </c>
      <c r="F32" s="38">
        <v>6504</v>
      </c>
      <c r="G32" s="35">
        <v>61</v>
      </c>
      <c r="K32" s="33"/>
      <c r="L32" s="33"/>
      <c r="M32" s="33"/>
    </row>
    <row r="33" spans="2:13" ht="15.75">
      <c r="B33" s="34">
        <v>1998</v>
      </c>
      <c r="C33" s="35">
        <v>518</v>
      </c>
      <c r="D33" s="35">
        <v>58</v>
      </c>
      <c r="E33" s="35">
        <v>4060</v>
      </c>
      <c r="F33" s="38">
        <v>6622</v>
      </c>
      <c r="G33" s="35">
        <v>61</v>
      </c>
      <c r="K33" s="37"/>
      <c r="L33" s="33"/>
      <c r="M33" s="33"/>
    </row>
    <row r="34" spans="2:13" ht="15.75">
      <c r="B34" s="34">
        <v>1999</v>
      </c>
      <c r="C34" s="35">
        <v>546</v>
      </c>
      <c r="D34" s="35">
        <v>74</v>
      </c>
      <c r="E34" s="35">
        <v>3684</v>
      </c>
      <c r="F34" s="38">
        <v>6769</v>
      </c>
      <c r="G34" s="35">
        <v>54</v>
      </c>
      <c r="K34" s="37"/>
      <c r="L34" s="33"/>
      <c r="M34" s="33"/>
    </row>
    <row r="35" spans="2:13" ht="15.75">
      <c r="B35" s="34">
        <v>2000</v>
      </c>
      <c r="C35" s="35">
        <v>615</v>
      </c>
      <c r="D35" s="35">
        <v>93</v>
      </c>
      <c r="E35" s="35">
        <v>3780</v>
      </c>
      <c r="F35" s="38">
        <v>6769</v>
      </c>
      <c r="G35" s="35">
        <v>56</v>
      </c>
      <c r="K35" s="37"/>
      <c r="L35" s="33"/>
      <c r="M35" s="33"/>
    </row>
    <row r="36" spans="2:13" ht="15.75">
      <c r="B36" s="34">
        <v>2001</v>
      </c>
      <c r="C36" s="35">
        <v>556</v>
      </c>
      <c r="D36" s="35">
        <v>73</v>
      </c>
      <c r="E36" s="35">
        <v>3544</v>
      </c>
      <c r="F36" s="38">
        <v>6855</v>
      </c>
      <c r="G36" s="35">
        <v>52</v>
      </c>
      <c r="K36" s="37"/>
      <c r="L36" s="33"/>
      <c r="M36" s="33"/>
    </row>
    <row r="37" spans="2:13" ht="15.75">
      <c r="B37" s="34">
        <v>2002</v>
      </c>
      <c r="C37" s="35">
        <v>536</v>
      </c>
      <c r="D37" s="35">
        <v>67</v>
      </c>
      <c r="E37" s="35">
        <v>3388</v>
      </c>
      <c r="F37" s="38">
        <v>7037</v>
      </c>
      <c r="G37" s="35">
        <v>48</v>
      </c>
      <c r="K37" s="37"/>
      <c r="L37" s="33"/>
      <c r="M37" s="33"/>
    </row>
    <row r="38" spans="2:13" ht="15.75">
      <c r="B38" s="34">
        <v>2003</v>
      </c>
      <c r="C38" s="35">
        <v>429</v>
      </c>
      <c r="D38" s="35">
        <v>58</v>
      </c>
      <c r="E38" s="35">
        <v>3217</v>
      </c>
      <c r="F38" s="38">
        <v>7156</v>
      </c>
      <c r="G38" s="35">
        <v>45</v>
      </c>
      <c r="K38" s="37"/>
      <c r="L38" s="33"/>
      <c r="M38" s="33"/>
    </row>
    <row r="39" spans="2:13" ht="15.75">
      <c r="B39" s="34">
        <v>2004</v>
      </c>
      <c r="C39" s="35">
        <v>421</v>
      </c>
      <c r="D39" s="35">
        <v>47</v>
      </c>
      <c r="E39" s="35">
        <v>3262</v>
      </c>
      <c r="F39" s="38">
        <v>7283</v>
      </c>
      <c r="G39" s="35">
        <v>45</v>
      </c>
      <c r="K39" s="37"/>
      <c r="L39" s="33"/>
      <c r="M39" s="33"/>
    </row>
    <row r="40" spans="2:13" ht="15.75">
      <c r="B40" s="34">
        <f>'Table 42(1)'!$B$22</f>
        <v>2005</v>
      </c>
      <c r="C40" s="35">
        <v>558</v>
      </c>
      <c r="D40" s="35">
        <v>70</v>
      </c>
      <c r="E40" s="35">
        <v>3045</v>
      </c>
      <c r="F40" s="38">
        <v>7326</v>
      </c>
      <c r="G40" s="35">
        <v>42</v>
      </c>
      <c r="K40" s="37"/>
      <c r="L40" s="33"/>
      <c r="M40" s="33"/>
    </row>
    <row r="41" spans="1:13" ht="15.75">
      <c r="A41" s="18"/>
      <c r="B41" s="31" t="str">
        <f>'Table 42(1)'!$B$23</f>
        <v>2001-2005 average</v>
      </c>
      <c r="C41" s="32">
        <v>500</v>
      </c>
      <c r="D41" s="32">
        <v>63</v>
      </c>
      <c r="E41" s="32">
        <v>3291</v>
      </c>
      <c r="F41" s="32">
        <v>7131</v>
      </c>
      <c r="G41" s="32">
        <v>46</v>
      </c>
      <c r="H41" s="22"/>
      <c r="I41" s="22"/>
      <c r="J41" s="22"/>
      <c r="K41" s="22"/>
      <c r="L41" s="22"/>
      <c r="M41" s="22"/>
    </row>
    <row r="42" spans="2:13" ht="15.75">
      <c r="B42" s="31"/>
      <c r="C42" s="35"/>
      <c r="D42" s="35"/>
      <c r="E42" s="35"/>
      <c r="F42" s="38"/>
      <c r="G42" s="35"/>
      <c r="K42" s="37"/>
      <c r="L42" s="33"/>
      <c r="M42" s="33"/>
    </row>
    <row r="43" spans="2:13" ht="15.75">
      <c r="B43" s="34" t="s">
        <v>19</v>
      </c>
      <c r="C43" s="35"/>
      <c r="D43" s="35"/>
      <c r="E43" s="35"/>
      <c r="F43" s="38"/>
      <c r="G43" s="35"/>
      <c r="K43" s="37"/>
      <c r="L43" s="33"/>
      <c r="M43" s="33"/>
    </row>
    <row r="44" spans="1:13" ht="15.75">
      <c r="A44" s="18"/>
      <c r="B44" s="34">
        <f>'Table 42(1)'!B44</f>
        <v>2005</v>
      </c>
      <c r="C44" s="40">
        <f>(C40-C30)/C30*100</f>
        <v>-12.125984251968504</v>
      </c>
      <c r="D44" s="40">
        <f>(D40-D30)/D30*100</f>
        <v>-25.53191489361702</v>
      </c>
      <c r="E44" s="40">
        <f>(E40-E30)/E30*100</f>
        <v>-20.24620220010477</v>
      </c>
      <c r="F44" s="40">
        <f>(F40-F30)/F30*100</f>
        <v>15.29745042492918</v>
      </c>
      <c r="G44" s="40">
        <f>(G40-G30)/G30*100</f>
        <v>-30</v>
      </c>
      <c r="H44" s="22"/>
      <c r="I44" s="22"/>
      <c r="J44" s="22"/>
      <c r="K44" s="22"/>
      <c r="L44" s="22"/>
      <c r="M44" s="22"/>
    </row>
    <row r="45" spans="2:13" ht="15.75">
      <c r="B45" s="34" t="str">
        <f>'Table 42(1)'!B45</f>
        <v>2001-2005 average</v>
      </c>
      <c r="C45" s="40">
        <f>(C41-C30)/C30*100</f>
        <v>-21.25984251968504</v>
      </c>
      <c r="D45" s="40">
        <f>(D41-D30)/D30*100</f>
        <v>-32.97872340425532</v>
      </c>
      <c r="E45" s="40">
        <f>(E41-E30)/E30*100</f>
        <v>-13.803038239916187</v>
      </c>
      <c r="F45" s="40">
        <f>(F41-F30)/F30*100</f>
        <v>12.22851746931067</v>
      </c>
      <c r="G45" s="40">
        <f>(G41-G30)/G30*100</f>
        <v>-23.333333333333332</v>
      </c>
      <c r="K45" s="37"/>
      <c r="L45" s="33"/>
      <c r="M45" s="33"/>
    </row>
    <row r="46" spans="2:13" ht="15.75">
      <c r="B46" s="41"/>
      <c r="C46" s="35"/>
      <c r="D46" s="35"/>
      <c r="E46" s="35"/>
      <c r="F46" s="35"/>
      <c r="G46" s="35"/>
      <c r="J46" s="42"/>
      <c r="K46" s="33"/>
      <c r="L46" s="33"/>
      <c r="M46" s="33"/>
    </row>
    <row r="47" spans="1:13" s="18" customFormat="1" ht="15.75">
      <c r="A47" s="18" t="s">
        <v>27</v>
      </c>
      <c r="B47" s="43"/>
      <c r="C47" s="32"/>
      <c r="D47" s="32"/>
      <c r="E47" s="32"/>
      <c r="F47" s="32"/>
      <c r="G47" s="32"/>
      <c r="K47" s="30"/>
      <c r="L47" s="30"/>
      <c r="M47" s="30"/>
    </row>
    <row r="48" spans="2:13" ht="15.75">
      <c r="B48" s="31" t="s">
        <v>17</v>
      </c>
      <c r="C48" s="32">
        <v>290</v>
      </c>
      <c r="D48" s="32">
        <v>52</v>
      </c>
      <c r="E48" s="32">
        <v>783</v>
      </c>
      <c r="F48" s="32">
        <v>2481</v>
      </c>
      <c r="G48" s="32">
        <v>32</v>
      </c>
      <c r="K48" s="33"/>
      <c r="L48" s="33"/>
      <c r="M48" s="33"/>
    </row>
    <row r="49" spans="2:13" ht="15.75">
      <c r="B49" s="34">
        <v>1996</v>
      </c>
      <c r="C49" s="35">
        <v>292</v>
      </c>
      <c r="D49" s="35">
        <v>54</v>
      </c>
      <c r="E49" s="35">
        <v>722</v>
      </c>
      <c r="F49" s="38">
        <v>2484</v>
      </c>
      <c r="G49" s="35">
        <v>29</v>
      </c>
      <c r="K49" s="37"/>
      <c r="L49" s="33"/>
      <c r="M49" s="33"/>
    </row>
    <row r="50" spans="2:13" ht="15.75">
      <c r="B50" s="34">
        <v>1997</v>
      </c>
      <c r="C50" s="35">
        <v>278</v>
      </c>
      <c r="D50" s="35">
        <v>45</v>
      </c>
      <c r="E50" s="35">
        <v>921</v>
      </c>
      <c r="F50" s="38">
        <v>2547</v>
      </c>
      <c r="G50" s="35">
        <v>36</v>
      </c>
      <c r="K50" s="33"/>
      <c r="L50" s="33"/>
      <c r="M50" s="33"/>
    </row>
    <row r="51" spans="2:13" ht="15.75">
      <c r="B51" s="34">
        <v>1998</v>
      </c>
      <c r="C51" s="35">
        <v>248</v>
      </c>
      <c r="D51" s="35">
        <v>45</v>
      </c>
      <c r="E51" s="35">
        <v>850</v>
      </c>
      <c r="F51" s="38">
        <v>2597</v>
      </c>
      <c r="G51" s="35">
        <v>33</v>
      </c>
      <c r="K51" s="33"/>
      <c r="L51" s="33"/>
      <c r="M51" s="33"/>
    </row>
    <row r="52" spans="2:13" ht="15.75">
      <c r="B52" s="34">
        <v>1999</v>
      </c>
      <c r="C52" s="35">
        <v>237</v>
      </c>
      <c r="D52" s="35">
        <v>28</v>
      </c>
      <c r="E52" s="35">
        <v>748</v>
      </c>
      <c r="F52" s="38">
        <v>2666</v>
      </c>
      <c r="G52" s="35">
        <v>28</v>
      </c>
      <c r="K52" s="33"/>
      <c r="L52" s="33"/>
      <c r="M52" s="33"/>
    </row>
    <row r="53" spans="2:13" ht="15.75">
      <c r="B53" s="34">
        <v>2000</v>
      </c>
      <c r="C53" s="35">
        <v>229</v>
      </c>
      <c r="D53" s="35">
        <v>34</v>
      </c>
      <c r="E53" s="35">
        <v>707</v>
      </c>
      <c r="F53" s="38">
        <v>2684</v>
      </c>
      <c r="G53" s="35">
        <v>26</v>
      </c>
      <c r="K53" s="33"/>
      <c r="L53" s="33"/>
      <c r="M53" s="33"/>
    </row>
    <row r="54" spans="2:13" ht="15.75">
      <c r="B54" s="34">
        <v>2001</v>
      </c>
      <c r="C54" s="35">
        <v>233</v>
      </c>
      <c r="D54" s="35">
        <v>32</v>
      </c>
      <c r="E54" s="35">
        <v>626</v>
      </c>
      <c r="F54" s="38">
        <v>2728</v>
      </c>
      <c r="G54" s="35">
        <v>23</v>
      </c>
      <c r="K54" s="33"/>
      <c r="L54" s="33"/>
      <c r="M54" s="33"/>
    </row>
    <row r="55" spans="2:13" ht="15.75">
      <c r="B55" s="34">
        <v>2002</v>
      </c>
      <c r="C55" s="35">
        <v>254</v>
      </c>
      <c r="D55" s="35">
        <v>32</v>
      </c>
      <c r="E55" s="35">
        <v>734</v>
      </c>
      <c r="F55" s="38">
        <v>2792</v>
      </c>
      <c r="G55" s="35">
        <v>26</v>
      </c>
      <c r="K55" s="33"/>
      <c r="L55" s="33"/>
      <c r="M55" s="33"/>
    </row>
    <row r="56" spans="2:13" ht="15.75">
      <c r="B56" s="34">
        <v>2003</v>
      </c>
      <c r="C56" s="35">
        <v>244</v>
      </c>
      <c r="D56" s="35">
        <v>26</v>
      </c>
      <c r="E56" s="35">
        <v>803</v>
      </c>
      <c r="F56" s="38">
        <v>2830</v>
      </c>
      <c r="G56" s="35">
        <v>28</v>
      </c>
      <c r="K56" s="33"/>
      <c r="L56" s="33"/>
      <c r="M56" s="33"/>
    </row>
    <row r="57" spans="2:13" ht="15.75">
      <c r="B57" s="34">
        <v>2004</v>
      </c>
      <c r="C57" s="35">
        <v>198</v>
      </c>
      <c r="D57" s="35">
        <v>18</v>
      </c>
      <c r="E57" s="35">
        <v>706</v>
      </c>
      <c r="F57" s="38">
        <v>2891</v>
      </c>
      <c r="G57" s="35">
        <v>24</v>
      </c>
      <c r="K57" s="33"/>
      <c r="L57" s="33"/>
      <c r="M57" s="33"/>
    </row>
    <row r="58" spans="2:13" ht="15.75">
      <c r="B58" s="34">
        <f>'Table 42(1)'!$B$22</f>
        <v>2005</v>
      </c>
      <c r="C58" s="35">
        <v>199</v>
      </c>
      <c r="D58" s="35">
        <v>28</v>
      </c>
      <c r="E58" s="35">
        <v>659</v>
      </c>
      <c r="F58" s="38">
        <v>2908</v>
      </c>
      <c r="G58" s="35">
        <v>23</v>
      </c>
      <c r="K58" s="33"/>
      <c r="L58" s="33"/>
      <c r="M58" s="33"/>
    </row>
    <row r="59" spans="1:13" ht="15.75">
      <c r="A59" s="18"/>
      <c r="B59" s="31" t="str">
        <f>'Table 42(1)'!$B$23</f>
        <v>2001-2005 average</v>
      </c>
      <c r="C59" s="32">
        <v>226</v>
      </c>
      <c r="D59" s="32">
        <v>27</v>
      </c>
      <c r="E59" s="32">
        <v>706</v>
      </c>
      <c r="F59" s="32">
        <v>2830</v>
      </c>
      <c r="G59" s="32">
        <v>25</v>
      </c>
      <c r="H59" s="22"/>
      <c r="I59" s="22"/>
      <c r="J59" s="22"/>
      <c r="K59" s="22"/>
      <c r="L59" s="22"/>
      <c r="M59" s="22"/>
    </row>
    <row r="60" spans="2:13" ht="15.75">
      <c r="B60" s="31"/>
      <c r="C60" s="35"/>
      <c r="D60" s="35"/>
      <c r="E60" s="35"/>
      <c r="F60" s="35"/>
      <c r="G60" s="35"/>
      <c r="K60" s="33"/>
      <c r="L60" s="33"/>
      <c r="M60" s="33"/>
    </row>
    <row r="61" spans="2:13" ht="15.75">
      <c r="B61" s="34" t="s">
        <v>19</v>
      </c>
      <c r="C61" s="35"/>
      <c r="D61" s="35"/>
      <c r="E61" s="35"/>
      <c r="F61" s="35"/>
      <c r="G61" s="35"/>
      <c r="K61" s="33"/>
      <c r="L61" s="33"/>
      <c r="M61" s="33"/>
    </row>
    <row r="62" spans="1:13" ht="15.75">
      <c r="A62" s="18"/>
      <c r="B62" s="34">
        <f>'Table 42(1)'!B62</f>
        <v>2005</v>
      </c>
      <c r="C62" s="40">
        <f>(C58-C48)/C48*100</f>
        <v>-31.379310344827587</v>
      </c>
      <c r="D62" s="40">
        <f>(D58-D48)/D48*100</f>
        <v>-46.15384615384615</v>
      </c>
      <c r="E62" s="40">
        <f>(E58-E48)/E48*100</f>
        <v>-15.836526181353769</v>
      </c>
      <c r="F62" s="40">
        <f>(F58-F48)/F48*100</f>
        <v>17.21080209592906</v>
      </c>
      <c r="G62" s="40">
        <f>(G58-G48)/G48*100</f>
        <v>-28.125</v>
      </c>
      <c r="H62" s="22"/>
      <c r="I62" s="22"/>
      <c r="J62" s="22"/>
      <c r="K62" s="22"/>
      <c r="L62" s="22"/>
      <c r="M62" s="22"/>
    </row>
    <row r="63" spans="1:13" ht="16.5" thickBot="1">
      <c r="A63" s="14"/>
      <c r="B63" s="44" t="str">
        <f>'Table 42(1)'!B63</f>
        <v>2001-2005 average</v>
      </c>
      <c r="C63" s="45">
        <f>(C59-C48)/C48*100</f>
        <v>-22.06896551724138</v>
      </c>
      <c r="D63" s="45">
        <f>(D59-D48)/D48*100</f>
        <v>-48.07692307692308</v>
      </c>
      <c r="E63" s="45">
        <f>(E59-E48)/E48*100</f>
        <v>-9.83397190293742</v>
      </c>
      <c r="F63" s="45">
        <f>(F59-F48)/F48*100</f>
        <v>14.066908504635228</v>
      </c>
      <c r="G63" s="45">
        <f>(G59-G48)/G48*100</f>
        <v>-21.875</v>
      </c>
      <c r="K63" s="33"/>
      <c r="L63" s="33"/>
      <c r="M63" s="33"/>
    </row>
    <row r="64" spans="2:13" ht="15.75">
      <c r="B64" s="41"/>
      <c r="C64" s="46"/>
      <c r="D64" s="46"/>
      <c r="E64" s="46"/>
      <c r="F64" s="46"/>
      <c r="G64" s="46"/>
      <c r="J64" s="42"/>
      <c r="K64" s="33"/>
      <c r="L64" s="33"/>
      <c r="M64" s="33"/>
    </row>
    <row r="65" spans="1:13" s="18" customFormat="1" ht="15.75">
      <c r="A65" s="2" t="s">
        <v>28</v>
      </c>
      <c r="C65" s="29"/>
      <c r="D65" s="29"/>
      <c r="E65" s="29"/>
      <c r="F65" s="29"/>
      <c r="G65" s="29"/>
      <c r="K65" s="30"/>
      <c r="L65" s="30"/>
      <c r="M65" s="30"/>
    </row>
    <row r="66" spans="1:13" ht="15.75">
      <c r="A66" s="2" t="s">
        <v>23</v>
      </c>
      <c r="C66" s="46"/>
      <c r="D66" s="46"/>
      <c r="E66" s="46"/>
      <c r="F66" s="46"/>
      <c r="G66" s="46"/>
      <c r="K66" s="33"/>
      <c r="L66" s="33"/>
      <c r="M66" s="33"/>
    </row>
    <row r="67" spans="3:13" ht="15.75">
      <c r="C67" s="46"/>
      <c r="D67" s="46"/>
      <c r="E67" s="46"/>
      <c r="F67" s="46"/>
      <c r="G67" s="46"/>
      <c r="K67" s="33"/>
      <c r="L67" s="33"/>
      <c r="M67" s="33"/>
    </row>
    <row r="68" spans="3:13" ht="15.75">
      <c r="C68" s="46"/>
      <c r="D68" s="46"/>
      <c r="E68" s="46"/>
      <c r="F68" s="48"/>
      <c r="G68" s="46"/>
      <c r="K68" s="37"/>
      <c r="L68" s="33"/>
      <c r="M68" s="33"/>
    </row>
    <row r="69" spans="3:13" ht="15.75">
      <c r="C69" s="46"/>
      <c r="D69" s="46"/>
      <c r="E69" s="46"/>
      <c r="F69" s="48"/>
      <c r="G69" s="46"/>
      <c r="K69" s="33"/>
      <c r="L69" s="33"/>
      <c r="M69" s="33"/>
    </row>
    <row r="70" spans="3:13" ht="15.75">
      <c r="C70" s="46"/>
      <c r="D70" s="46"/>
      <c r="E70" s="46"/>
      <c r="F70" s="48"/>
      <c r="G70" s="46"/>
      <c r="K70" s="33"/>
      <c r="L70" s="33"/>
      <c r="M70" s="33"/>
    </row>
    <row r="71" spans="3:13" ht="15.75">
      <c r="C71" s="46"/>
      <c r="D71" s="46"/>
      <c r="E71" s="46"/>
      <c r="F71" s="46"/>
      <c r="G71" s="46"/>
      <c r="K71" s="33"/>
      <c r="L71" s="33"/>
      <c r="M71" s="33"/>
    </row>
    <row r="72" spans="3:13" ht="15.75">
      <c r="C72" s="46"/>
      <c r="D72" s="46"/>
      <c r="E72" s="46"/>
      <c r="F72" s="46"/>
      <c r="G72" s="46"/>
      <c r="K72" s="33"/>
      <c r="L72" s="33"/>
      <c r="M72" s="33"/>
    </row>
    <row r="73" spans="3:13" ht="15.75">
      <c r="C73" s="46"/>
      <c r="D73" s="46"/>
      <c r="E73" s="46"/>
      <c r="F73" s="48"/>
      <c r="G73" s="46"/>
      <c r="K73" s="37"/>
      <c r="L73" s="33"/>
      <c r="M73" s="33"/>
    </row>
    <row r="74" spans="3:13" ht="15.75">
      <c r="C74" s="46"/>
      <c r="D74" s="46"/>
      <c r="E74" s="46"/>
      <c r="F74" s="46"/>
      <c r="G74" s="46"/>
      <c r="K74" s="33"/>
      <c r="L74" s="33"/>
      <c r="M74" s="33"/>
    </row>
    <row r="75" spans="3:13" ht="15.75">
      <c r="C75" s="46"/>
      <c r="D75" s="46"/>
      <c r="E75" s="46"/>
      <c r="F75" s="46"/>
      <c r="G75" s="46"/>
      <c r="K75" s="33"/>
      <c r="L75" s="33"/>
      <c r="M75" s="33"/>
    </row>
    <row r="76" spans="3:13" ht="15.75">
      <c r="C76" s="46"/>
      <c r="D76" s="46"/>
      <c r="E76" s="46"/>
      <c r="F76" s="46"/>
      <c r="G76" s="46"/>
      <c r="K76" s="33"/>
      <c r="L76" s="33"/>
      <c r="M76" s="33"/>
    </row>
    <row r="77" spans="3:13" ht="15.75">
      <c r="C77" s="46"/>
      <c r="D77" s="46"/>
      <c r="E77" s="46"/>
      <c r="F77" s="46"/>
      <c r="G77" s="46"/>
      <c r="K77" s="33"/>
      <c r="L77" s="33"/>
      <c r="M77" s="33"/>
    </row>
    <row r="78" spans="3:13" ht="15.75">
      <c r="C78" s="46"/>
      <c r="D78" s="46"/>
      <c r="E78" s="46"/>
      <c r="F78" s="46"/>
      <c r="G78" s="46"/>
      <c r="K78" s="33"/>
      <c r="L78" s="33"/>
      <c r="M78" s="33"/>
    </row>
    <row r="79" spans="3:13" ht="15.75">
      <c r="C79" s="46"/>
      <c r="D79" s="46"/>
      <c r="E79" s="46"/>
      <c r="F79" s="46"/>
      <c r="G79" s="46"/>
      <c r="K79" s="33"/>
      <c r="L79" s="33"/>
      <c r="M79" s="33"/>
    </row>
    <row r="80" spans="3:13" ht="15.75">
      <c r="C80" s="46"/>
      <c r="D80" s="46"/>
      <c r="E80" s="46"/>
      <c r="F80" s="46"/>
      <c r="G80" s="46"/>
      <c r="K80" s="33"/>
      <c r="L80" s="33"/>
      <c r="M80" s="33"/>
    </row>
    <row r="81" spans="3:13" ht="15.75">
      <c r="C81" s="46"/>
      <c r="D81" s="46"/>
      <c r="E81" s="46"/>
      <c r="F81" s="38"/>
      <c r="G81" s="38"/>
      <c r="H81" s="42"/>
      <c r="I81" s="42"/>
      <c r="J81" s="42"/>
      <c r="K81" s="33"/>
      <c r="L81" s="33"/>
      <c r="M81" s="33"/>
    </row>
    <row r="82" spans="3:13" s="18" customFormat="1" ht="15.75">
      <c r="C82" s="29"/>
      <c r="D82" s="29"/>
      <c r="E82" s="29"/>
      <c r="F82" s="29"/>
      <c r="G82" s="29"/>
      <c r="K82" s="30"/>
      <c r="L82" s="30"/>
      <c r="M82" s="30"/>
    </row>
    <row r="83" spans="3:13" s="18" customFormat="1" ht="15.75">
      <c r="C83" s="29"/>
      <c r="D83" s="29"/>
      <c r="E83" s="29"/>
      <c r="F83" s="29"/>
      <c r="G83" s="29"/>
      <c r="K83" s="30"/>
      <c r="L83" s="30"/>
      <c r="M83" s="30"/>
    </row>
    <row r="84" spans="3:13" s="18" customFormat="1" ht="15.75">
      <c r="C84" s="29"/>
      <c r="D84" s="29"/>
      <c r="E84" s="29"/>
      <c r="F84" s="29"/>
      <c r="G84" s="29"/>
      <c r="K84" s="30"/>
      <c r="L84" s="30"/>
      <c r="M84" s="30"/>
    </row>
    <row r="85" spans="3:13" s="18" customFormat="1" ht="15.75">
      <c r="C85" s="29"/>
      <c r="D85" s="29"/>
      <c r="E85" s="29"/>
      <c r="F85" s="29"/>
      <c r="G85" s="29"/>
      <c r="K85" s="30"/>
      <c r="L85" s="30"/>
      <c r="M85" s="30"/>
    </row>
    <row r="86" spans="3:13" s="18" customFormat="1" ht="15.75">
      <c r="C86" s="29"/>
      <c r="D86" s="29"/>
      <c r="E86" s="29"/>
      <c r="F86" s="29"/>
      <c r="G86" s="29"/>
      <c r="K86" s="30"/>
      <c r="L86" s="30"/>
      <c r="M86" s="30"/>
    </row>
    <row r="87" spans="3:13" s="18" customFormat="1" ht="15.75">
      <c r="C87" s="29"/>
      <c r="D87" s="29"/>
      <c r="E87" s="29"/>
      <c r="F87" s="29"/>
      <c r="G87" s="29"/>
      <c r="K87" s="30"/>
      <c r="L87" s="30"/>
      <c r="M87" s="30"/>
    </row>
    <row r="88" spans="3:13" s="18" customFormat="1" ht="15.75">
      <c r="C88" s="29"/>
      <c r="D88" s="29"/>
      <c r="E88" s="29"/>
      <c r="F88" s="29"/>
      <c r="G88" s="29"/>
      <c r="K88" s="30"/>
      <c r="L88" s="30"/>
      <c r="M88" s="30"/>
    </row>
    <row r="89" spans="3:13" s="18" customFormat="1" ht="15.75">
      <c r="C89" s="29"/>
      <c r="D89" s="29"/>
      <c r="E89" s="29"/>
      <c r="F89" s="29"/>
      <c r="G89" s="29"/>
      <c r="K89" s="30"/>
      <c r="L89" s="30"/>
      <c r="M89" s="30"/>
    </row>
    <row r="90" spans="3:13" s="18" customFormat="1" ht="15.75">
      <c r="C90" s="29"/>
      <c r="D90" s="29"/>
      <c r="E90" s="29"/>
      <c r="F90" s="29"/>
      <c r="G90" s="29"/>
      <c r="K90" s="30"/>
      <c r="L90" s="30"/>
      <c r="M90" s="30"/>
    </row>
    <row r="91" spans="3:13" s="18" customFormat="1" ht="15.75">
      <c r="C91" s="29"/>
      <c r="D91" s="29"/>
      <c r="E91" s="29"/>
      <c r="F91" s="29"/>
      <c r="G91" s="29"/>
      <c r="K91" s="30"/>
      <c r="L91" s="30"/>
      <c r="M91" s="30"/>
    </row>
    <row r="92" spans="3:13" s="18" customFormat="1" ht="15.75">
      <c r="C92" s="29"/>
      <c r="D92" s="29"/>
      <c r="E92" s="29"/>
      <c r="F92" s="29"/>
      <c r="G92" s="29"/>
      <c r="K92" s="30"/>
      <c r="L92" s="30"/>
      <c r="M92" s="30"/>
    </row>
    <row r="93" spans="3:13" s="18" customFormat="1" ht="15.75">
      <c r="C93" s="29"/>
      <c r="D93" s="29"/>
      <c r="E93" s="29"/>
      <c r="F93" s="29"/>
      <c r="G93" s="29"/>
      <c r="K93" s="30"/>
      <c r="L93" s="30"/>
      <c r="M93" s="30"/>
    </row>
    <row r="94" spans="3:13" s="18" customFormat="1" ht="15.75">
      <c r="C94" s="29"/>
      <c r="D94" s="29"/>
      <c r="E94" s="29"/>
      <c r="F94" s="29"/>
      <c r="G94" s="29"/>
      <c r="K94" s="30"/>
      <c r="L94" s="30"/>
      <c r="M94" s="30"/>
    </row>
    <row r="95" spans="3:13" s="18" customFormat="1" ht="15.75">
      <c r="C95" s="29"/>
      <c r="D95" s="29"/>
      <c r="E95" s="29"/>
      <c r="F95" s="29"/>
      <c r="G95" s="29"/>
      <c r="K95" s="30"/>
      <c r="L95" s="30"/>
      <c r="M95" s="30"/>
    </row>
    <row r="96" spans="3:13" s="18" customFormat="1" ht="15.75">
      <c r="C96" s="29"/>
      <c r="D96" s="29"/>
      <c r="E96" s="29"/>
      <c r="F96" s="29"/>
      <c r="G96" s="29"/>
      <c r="K96" s="30"/>
      <c r="L96" s="30"/>
      <c r="M96" s="30"/>
    </row>
    <row r="97" spans="3:13" s="18" customFormat="1" ht="15.75">
      <c r="C97" s="29"/>
      <c r="D97" s="29"/>
      <c r="E97" s="29"/>
      <c r="F97" s="29"/>
      <c r="G97" s="29"/>
      <c r="K97" s="30"/>
      <c r="L97" s="30"/>
      <c r="M97" s="30"/>
    </row>
    <row r="98" spans="3:13" ht="15.75">
      <c r="C98" s="29"/>
      <c r="D98" s="29"/>
      <c r="E98" s="46"/>
      <c r="F98" s="38"/>
      <c r="G98" s="38"/>
      <c r="H98" s="50"/>
      <c r="I98" s="50"/>
      <c r="J98" s="50"/>
      <c r="K98" s="33"/>
      <c r="L98" s="33"/>
      <c r="M98" s="33"/>
    </row>
    <row r="99" spans="3:13" s="27" customFormat="1" ht="15.75">
      <c r="C99" s="52"/>
      <c r="D99" s="52"/>
      <c r="E99" s="52"/>
      <c r="F99" s="52"/>
      <c r="G99" s="52"/>
      <c r="K99" s="53"/>
      <c r="L99" s="53"/>
      <c r="M99" s="53"/>
    </row>
    <row r="100" spans="3:13" s="27" customFormat="1" ht="15.75">
      <c r="C100" s="52"/>
      <c r="D100" s="52"/>
      <c r="E100" s="52"/>
      <c r="F100" s="52"/>
      <c r="G100" s="52"/>
      <c r="K100" s="53"/>
      <c r="L100" s="53"/>
      <c r="M100" s="53"/>
    </row>
    <row r="101" spans="3:13" s="27" customFormat="1" ht="15.75">
      <c r="C101" s="52"/>
      <c r="D101" s="52"/>
      <c r="E101" s="52"/>
      <c r="F101" s="52"/>
      <c r="G101" s="52"/>
      <c r="K101" s="53"/>
      <c r="L101" s="53"/>
      <c r="M101" s="53"/>
    </row>
    <row r="102" spans="3:13" s="27" customFormat="1" ht="15.75">
      <c r="C102" s="52"/>
      <c r="D102" s="52"/>
      <c r="E102" s="52"/>
      <c r="F102" s="52"/>
      <c r="G102" s="52"/>
      <c r="K102" s="53"/>
      <c r="L102" s="53"/>
      <c r="M102" s="53"/>
    </row>
    <row r="103" spans="3:13" s="27" customFormat="1" ht="15.75">
      <c r="C103" s="52"/>
      <c r="D103" s="52"/>
      <c r="E103" s="52"/>
      <c r="F103" s="52"/>
      <c r="G103" s="52"/>
      <c r="K103" s="53"/>
      <c r="L103" s="53"/>
      <c r="M103" s="53"/>
    </row>
    <row r="104" spans="3:13" s="27" customFormat="1" ht="15.75">
      <c r="C104" s="52"/>
      <c r="D104" s="52"/>
      <c r="E104" s="52"/>
      <c r="F104" s="52"/>
      <c r="G104" s="52"/>
      <c r="K104" s="53"/>
      <c r="L104" s="53"/>
      <c r="M104" s="53"/>
    </row>
    <row r="105" spans="3:13" s="27" customFormat="1" ht="15.75">
      <c r="C105" s="52"/>
      <c r="D105" s="52"/>
      <c r="E105" s="52"/>
      <c r="F105" s="52"/>
      <c r="G105" s="52"/>
      <c r="K105" s="53"/>
      <c r="L105" s="53"/>
      <c r="M105" s="53"/>
    </row>
    <row r="106" spans="3:13" s="27" customFormat="1" ht="15.75">
      <c r="C106" s="52"/>
      <c r="D106" s="52"/>
      <c r="E106" s="52"/>
      <c r="F106" s="52"/>
      <c r="G106" s="52"/>
      <c r="K106" s="53"/>
      <c r="L106" s="53"/>
      <c r="M106" s="53"/>
    </row>
    <row r="107" spans="3:13" s="27" customFormat="1" ht="15.75">
      <c r="C107" s="52"/>
      <c r="D107" s="52"/>
      <c r="E107" s="52"/>
      <c r="F107" s="52"/>
      <c r="G107" s="52"/>
      <c r="K107" s="53"/>
      <c r="L107" s="53"/>
      <c r="M107" s="53"/>
    </row>
    <row r="108" spans="3:13" s="27" customFormat="1" ht="15.75">
      <c r="C108" s="52"/>
      <c r="D108" s="52"/>
      <c r="E108" s="52"/>
      <c r="F108" s="52"/>
      <c r="G108" s="52"/>
      <c r="K108" s="53"/>
      <c r="L108" s="53"/>
      <c r="M108" s="53"/>
    </row>
    <row r="109" spans="3:13" s="27" customFormat="1" ht="15.75">
      <c r="C109" s="52"/>
      <c r="D109" s="52"/>
      <c r="E109" s="52"/>
      <c r="F109" s="52"/>
      <c r="G109" s="52"/>
      <c r="K109" s="53"/>
      <c r="L109" s="53"/>
      <c r="M109" s="53"/>
    </row>
    <row r="110" spans="3:13" s="27" customFormat="1" ht="15.75">
      <c r="C110" s="52"/>
      <c r="D110" s="52"/>
      <c r="E110" s="52"/>
      <c r="F110" s="52"/>
      <c r="G110" s="52"/>
      <c r="K110" s="53"/>
      <c r="L110" s="53"/>
      <c r="M110" s="53"/>
    </row>
    <row r="111" spans="3:13" s="27" customFormat="1" ht="15.75">
      <c r="C111" s="52"/>
      <c r="D111" s="52"/>
      <c r="E111" s="52"/>
      <c r="F111" s="52"/>
      <c r="G111" s="52"/>
      <c r="K111" s="53"/>
      <c r="L111" s="53"/>
      <c r="M111" s="53"/>
    </row>
    <row r="112" spans="3:13" s="27" customFormat="1" ht="15.75">
      <c r="C112" s="52"/>
      <c r="D112" s="52"/>
      <c r="E112" s="52"/>
      <c r="F112" s="52"/>
      <c r="G112" s="52"/>
      <c r="K112" s="53"/>
      <c r="L112" s="53"/>
      <c r="M112" s="53"/>
    </row>
    <row r="113" spans="3:13" s="27" customFormat="1" ht="15.75">
      <c r="C113" s="52"/>
      <c r="D113" s="52"/>
      <c r="E113" s="52"/>
      <c r="F113" s="52"/>
      <c r="G113" s="52"/>
      <c r="K113" s="53"/>
      <c r="L113" s="53"/>
      <c r="M113" s="53"/>
    </row>
    <row r="114" spans="3:13" s="27" customFormat="1" ht="15.75">
      <c r="C114" s="52"/>
      <c r="D114" s="52"/>
      <c r="E114" s="52"/>
      <c r="F114" s="52"/>
      <c r="G114" s="52"/>
      <c r="K114" s="53"/>
      <c r="L114" s="53"/>
      <c r="M114" s="53"/>
    </row>
    <row r="115" spans="2:13" s="27" customFormat="1" ht="15.75">
      <c r="B115" s="51"/>
      <c r="C115" s="52"/>
      <c r="D115" s="52"/>
      <c r="E115" s="52"/>
      <c r="F115" s="52"/>
      <c r="G115" s="52"/>
      <c r="K115" s="53"/>
      <c r="L115" s="53"/>
      <c r="M115" s="53"/>
    </row>
    <row r="116" spans="2:13" ht="7.5" customHeight="1">
      <c r="B116" s="41"/>
      <c r="C116" s="41"/>
      <c r="D116" s="41"/>
      <c r="H116" s="9"/>
      <c r="I116" s="9"/>
      <c r="J116" s="9"/>
      <c r="K116" s="54"/>
      <c r="L116" s="9"/>
      <c r="M116" s="9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99609375" style="55" customWidth="1"/>
    <col min="2" max="2" width="26.5546875" style="55" customWidth="1"/>
    <col min="3" max="3" width="14.21484375" style="55" customWidth="1"/>
    <col min="4" max="5" width="14.77734375" style="55" customWidth="1"/>
    <col min="6" max="6" width="15.99609375" style="55" customWidth="1"/>
    <col min="7" max="7" width="16.5546875" style="55" customWidth="1"/>
    <col min="8" max="16384" width="8.88671875" style="55" customWidth="1"/>
  </cols>
  <sheetData>
    <row r="1" spans="1:7" s="2" customFormat="1" ht="18.75">
      <c r="A1" s="1" t="s">
        <v>24</v>
      </c>
      <c r="G1" s="3" t="s">
        <v>0</v>
      </c>
    </row>
    <row r="2" spans="2:4" s="2" customFormat="1" ht="15.75">
      <c r="B2" s="4"/>
      <c r="C2" s="4"/>
      <c r="D2" s="4"/>
    </row>
    <row r="3" spans="1:4" s="2" customFormat="1" ht="18.75">
      <c r="A3" s="5" t="s">
        <v>1</v>
      </c>
      <c r="B3" s="6"/>
      <c r="C3" s="6"/>
      <c r="D3" s="6"/>
    </row>
    <row r="4" spans="1:4" s="2" customFormat="1" ht="18.75">
      <c r="A4" s="5" t="s">
        <v>2</v>
      </c>
      <c r="B4" s="6"/>
      <c r="C4" s="6"/>
      <c r="D4" s="6"/>
    </row>
    <row r="5" s="2" customFormat="1" ht="18.75">
      <c r="A5" s="5" t="str">
        <f>'Table 42(1)'!A5</f>
        <v>Years: 1994-98 and 2001-2005 averages and 1996-2005</v>
      </c>
    </row>
    <row r="6" spans="1:13" s="2" customFormat="1" ht="15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16.5" thickBot="1">
      <c r="A7" s="10"/>
      <c r="B7" s="11"/>
      <c r="C7" s="12"/>
      <c r="D7" s="13"/>
      <c r="E7" s="12"/>
      <c r="F7" s="14"/>
      <c r="G7" s="14"/>
      <c r="H7" s="15"/>
      <c r="I7" s="15"/>
      <c r="J7" s="15"/>
      <c r="K7" s="16"/>
      <c r="L7" s="16"/>
      <c r="M7" s="16"/>
    </row>
    <row r="8" spans="1:13" s="2" customFormat="1" ht="18.75">
      <c r="A8" s="17" t="s">
        <v>4</v>
      </c>
      <c r="B8" s="18"/>
      <c r="C8" s="19" t="s">
        <v>5</v>
      </c>
      <c r="D8" s="19" t="s">
        <v>6</v>
      </c>
      <c r="E8" s="19" t="s">
        <v>7</v>
      </c>
      <c r="F8" s="15" t="s">
        <v>32</v>
      </c>
      <c r="G8" s="20" t="s">
        <v>8</v>
      </c>
      <c r="H8" s="21"/>
      <c r="I8" s="22"/>
      <c r="J8" s="23"/>
      <c r="K8" s="21"/>
      <c r="L8" s="22"/>
      <c r="M8" s="23"/>
    </row>
    <row r="9" spans="1:13" s="2" customFormat="1" ht="16.5" thickBot="1">
      <c r="A9" s="24"/>
      <c r="B9" s="11"/>
      <c r="C9" s="25" t="s">
        <v>9</v>
      </c>
      <c r="D9" s="25" t="s">
        <v>9</v>
      </c>
      <c r="E9" s="25" t="s">
        <v>10</v>
      </c>
      <c r="F9" s="25" t="s">
        <v>11</v>
      </c>
      <c r="G9" s="26" t="s">
        <v>12</v>
      </c>
      <c r="H9" s="22"/>
      <c r="I9" s="22"/>
      <c r="J9" s="22"/>
      <c r="K9" s="22"/>
      <c r="L9" s="22"/>
      <c r="M9" s="22"/>
    </row>
    <row r="10" spans="1:13" s="2" customFormat="1" ht="15.75">
      <c r="A10" s="17"/>
      <c r="B10" s="27"/>
      <c r="C10" s="23"/>
      <c r="D10" s="23"/>
      <c r="E10" s="28" t="s">
        <v>13</v>
      </c>
      <c r="F10" s="28" t="s">
        <v>14</v>
      </c>
      <c r="G10" s="28" t="s">
        <v>15</v>
      </c>
      <c r="H10" s="22"/>
      <c r="I10" s="22"/>
      <c r="J10" s="22"/>
      <c r="K10" s="22"/>
      <c r="L10" s="22"/>
      <c r="M10" s="22"/>
    </row>
    <row r="11" spans="1:7" ht="15.75">
      <c r="A11" s="18" t="s">
        <v>29</v>
      </c>
      <c r="B11" s="43"/>
      <c r="G11" s="28"/>
    </row>
    <row r="12" spans="1:7" ht="15.75">
      <c r="A12" s="2"/>
      <c r="B12" s="31" t="s">
        <v>17</v>
      </c>
      <c r="C12" s="32">
        <v>2117</v>
      </c>
      <c r="D12" s="32">
        <v>459</v>
      </c>
      <c r="E12" s="32">
        <v>7889</v>
      </c>
      <c r="F12" s="32">
        <v>13974</v>
      </c>
      <c r="G12" s="32">
        <v>56</v>
      </c>
    </row>
    <row r="13" spans="1:7" ht="15.75">
      <c r="A13" s="2"/>
      <c r="B13" s="34">
        <v>1996</v>
      </c>
      <c r="C13" s="35">
        <v>1800</v>
      </c>
      <c r="D13" s="35">
        <v>413</v>
      </c>
      <c r="E13" s="35">
        <v>7781</v>
      </c>
      <c r="F13" s="35">
        <v>14008</v>
      </c>
      <c r="G13" s="35">
        <v>56</v>
      </c>
    </row>
    <row r="14" spans="1:7" ht="15.75">
      <c r="A14" s="2"/>
      <c r="B14" s="34">
        <v>1997</v>
      </c>
      <c r="C14" s="35">
        <v>1892</v>
      </c>
      <c r="D14" s="35">
        <v>428</v>
      </c>
      <c r="E14" s="35">
        <v>8116</v>
      </c>
      <c r="F14" s="35">
        <v>14304</v>
      </c>
      <c r="G14" s="35">
        <v>57</v>
      </c>
    </row>
    <row r="15" spans="1:7" ht="15.75">
      <c r="A15" s="2"/>
      <c r="B15" s="34">
        <v>1998</v>
      </c>
      <c r="C15" s="35">
        <v>1958</v>
      </c>
      <c r="D15" s="35">
        <v>377</v>
      </c>
      <c r="E15" s="35">
        <v>8106</v>
      </c>
      <c r="F15" s="35">
        <v>14561</v>
      </c>
      <c r="G15" s="35">
        <v>56</v>
      </c>
    </row>
    <row r="16" spans="1:7" ht="15.75">
      <c r="A16" s="2"/>
      <c r="B16" s="34">
        <v>1999</v>
      </c>
      <c r="C16" s="35">
        <v>1843</v>
      </c>
      <c r="D16" s="35">
        <v>354</v>
      </c>
      <c r="E16" s="35">
        <v>7606</v>
      </c>
      <c r="F16" s="35">
        <v>14808</v>
      </c>
      <c r="G16" s="35">
        <v>51</v>
      </c>
    </row>
    <row r="17" spans="1:7" ht="15.75">
      <c r="A17" s="2"/>
      <c r="B17" s="34">
        <v>2000</v>
      </c>
      <c r="C17" s="35">
        <v>1578</v>
      </c>
      <c r="D17" s="35">
        <v>272</v>
      </c>
      <c r="E17" s="35">
        <v>7503</v>
      </c>
      <c r="F17" s="35">
        <v>14734</v>
      </c>
      <c r="G17" s="35">
        <v>51</v>
      </c>
    </row>
    <row r="18" spans="1:7" ht="15.75">
      <c r="A18" s="2"/>
      <c r="B18" s="34">
        <v>2001</v>
      </c>
      <c r="C18" s="35">
        <v>1453</v>
      </c>
      <c r="D18" s="35">
        <v>273</v>
      </c>
      <c r="E18" s="35">
        <v>7370</v>
      </c>
      <c r="F18" s="35">
        <v>14919</v>
      </c>
      <c r="G18" s="35">
        <v>49</v>
      </c>
    </row>
    <row r="19" spans="1:7" ht="15.75">
      <c r="A19" s="2"/>
      <c r="B19" s="34">
        <v>2002</v>
      </c>
      <c r="C19" s="35">
        <v>1414</v>
      </c>
      <c r="D19" s="35">
        <v>272</v>
      </c>
      <c r="E19" s="35">
        <v>7044</v>
      </c>
      <c r="F19" s="35">
        <v>15390</v>
      </c>
      <c r="G19" s="35">
        <v>46</v>
      </c>
    </row>
    <row r="20" spans="1:7" ht="15.75">
      <c r="A20" s="2"/>
      <c r="B20" s="34">
        <v>2003</v>
      </c>
      <c r="C20" s="35">
        <v>1374</v>
      </c>
      <c r="D20" s="35">
        <v>219</v>
      </c>
      <c r="E20" s="35">
        <v>6999</v>
      </c>
      <c r="F20" s="35">
        <v>15620</v>
      </c>
      <c r="G20" s="35">
        <v>45</v>
      </c>
    </row>
    <row r="21" spans="1:7" ht="15.75">
      <c r="A21" s="2"/>
      <c r="B21" s="34">
        <v>2004</v>
      </c>
      <c r="C21" s="35">
        <v>1152</v>
      </c>
      <c r="D21" s="35">
        <v>184</v>
      </c>
      <c r="E21" s="35">
        <v>7002</v>
      </c>
      <c r="F21" s="35">
        <v>15927</v>
      </c>
      <c r="G21" s="35">
        <v>44</v>
      </c>
    </row>
    <row r="22" spans="1:7" ht="15.75">
      <c r="A22" s="2"/>
      <c r="B22" s="34">
        <f>'Table 42(1)'!$B$22</f>
        <v>2005</v>
      </c>
      <c r="C22" s="35">
        <v>988</v>
      </c>
      <c r="D22" s="35">
        <v>154</v>
      </c>
      <c r="E22" s="35">
        <v>6655</v>
      </c>
      <c r="F22" s="35">
        <v>15866</v>
      </c>
      <c r="G22" s="35">
        <v>42</v>
      </c>
    </row>
    <row r="23" spans="1:7" ht="15.75">
      <c r="A23" s="2"/>
      <c r="B23" s="31" t="str">
        <f>'Table 42(1)'!$B$23</f>
        <v>2001-2005 average</v>
      </c>
      <c r="C23" s="32">
        <v>1276</v>
      </c>
      <c r="D23" s="32">
        <v>220</v>
      </c>
      <c r="E23" s="32">
        <v>7014</v>
      </c>
      <c r="F23" s="32">
        <v>15544</v>
      </c>
      <c r="G23" s="32">
        <v>45</v>
      </c>
    </row>
    <row r="24" spans="1:7" ht="15.75">
      <c r="A24" s="2"/>
      <c r="B24" s="31"/>
      <c r="C24" s="35"/>
      <c r="D24" s="35"/>
      <c r="E24" s="35"/>
      <c r="F24" s="38"/>
      <c r="G24" s="35"/>
    </row>
    <row r="25" spans="1:7" ht="15.75">
      <c r="A25" s="2"/>
      <c r="B25" s="34" t="s">
        <v>19</v>
      </c>
      <c r="C25" s="39"/>
      <c r="D25" s="39"/>
      <c r="E25" s="39"/>
      <c r="F25" s="39"/>
      <c r="G25" s="39"/>
    </row>
    <row r="26" spans="1:7" ht="15.75">
      <c r="A26" s="2"/>
      <c r="B26" s="34">
        <f>'Table 42(1)'!B26</f>
        <v>2005</v>
      </c>
      <c r="C26" s="40">
        <f>(C22-C12)/C12*100</f>
        <v>-53.33018422295701</v>
      </c>
      <c r="D26" s="40">
        <f>(D22-D12)/D12*100</f>
        <v>-66.4488017429194</v>
      </c>
      <c r="E26" s="40">
        <f>(E22-E12)/E12*100</f>
        <v>-15.642033210799847</v>
      </c>
      <c r="F26" s="40">
        <f>(F22-F12)/F12*100</f>
        <v>13.539430370688422</v>
      </c>
      <c r="G26" s="40">
        <f>(G22-G12)/G12*100</f>
        <v>-25</v>
      </c>
    </row>
    <row r="27" spans="1:7" ht="15.75">
      <c r="A27" s="2"/>
      <c r="B27" s="34" t="str">
        <f>'Table 42(1)'!B27</f>
        <v>2001-2005 average</v>
      </c>
      <c r="C27" s="40">
        <f>(C23-C12)/C12*100</f>
        <v>-39.726027397260275</v>
      </c>
      <c r="D27" s="40">
        <f>(D23-D12)/D12*100</f>
        <v>-52.069716775599126</v>
      </c>
      <c r="E27" s="40">
        <f>(E23-E12)/E12*100</f>
        <v>-11.091393078970718</v>
      </c>
      <c r="F27" s="40">
        <f>(F23-F12)/F12*100</f>
        <v>11.235150994704451</v>
      </c>
      <c r="G27" s="40">
        <f>(G23-G12)/G12*100</f>
        <v>-19.642857142857142</v>
      </c>
    </row>
    <row r="28" spans="1:7" ht="15.75">
      <c r="A28" s="2"/>
      <c r="B28" s="41"/>
      <c r="C28" s="35"/>
      <c r="D28" s="35"/>
      <c r="E28" s="35"/>
      <c r="F28" s="35"/>
      <c r="G28" s="35"/>
    </row>
    <row r="29" spans="1:7" ht="15.75">
      <c r="A29" s="18" t="s">
        <v>30</v>
      </c>
      <c r="B29" s="43"/>
      <c r="C29" s="32"/>
      <c r="D29" s="32"/>
      <c r="E29" s="32"/>
      <c r="F29" s="32"/>
      <c r="G29" s="32"/>
    </row>
    <row r="30" spans="1:7" ht="15.75">
      <c r="A30" s="18"/>
      <c r="B30" s="31" t="s">
        <v>17</v>
      </c>
      <c r="C30" s="32">
        <v>214</v>
      </c>
      <c r="D30" s="32">
        <v>25</v>
      </c>
      <c r="E30" s="32">
        <v>409</v>
      </c>
      <c r="F30" s="32">
        <v>1709</v>
      </c>
      <c r="G30" s="32">
        <v>24</v>
      </c>
    </row>
    <row r="31" spans="1:7" ht="15.75">
      <c r="A31" s="18"/>
      <c r="B31" s="34">
        <v>1996</v>
      </c>
      <c r="C31" s="35">
        <v>202</v>
      </c>
      <c r="D31" s="35">
        <v>23</v>
      </c>
      <c r="E31" s="35">
        <v>350</v>
      </c>
      <c r="F31" s="38">
        <v>1719</v>
      </c>
      <c r="G31" s="35">
        <v>20</v>
      </c>
    </row>
    <row r="32" spans="1:7" ht="15.75">
      <c r="A32" s="18"/>
      <c r="B32" s="34">
        <v>1997</v>
      </c>
      <c r="C32" s="35">
        <v>196</v>
      </c>
      <c r="D32" s="35">
        <v>26</v>
      </c>
      <c r="E32" s="35">
        <v>439</v>
      </c>
      <c r="F32" s="38">
        <v>1763</v>
      </c>
      <c r="G32" s="35">
        <v>25</v>
      </c>
    </row>
    <row r="33" spans="1:7" ht="15.75">
      <c r="A33" s="18"/>
      <c r="B33" s="34">
        <v>1998</v>
      </c>
      <c r="C33" s="35">
        <v>189</v>
      </c>
      <c r="D33" s="35">
        <v>29</v>
      </c>
      <c r="E33" s="35">
        <v>452</v>
      </c>
      <c r="F33" s="38">
        <v>1791</v>
      </c>
      <c r="G33" s="35">
        <v>25</v>
      </c>
    </row>
    <row r="34" spans="1:7" ht="15.75">
      <c r="A34" s="18"/>
      <c r="B34" s="34">
        <v>1999</v>
      </c>
      <c r="C34" s="35">
        <v>153</v>
      </c>
      <c r="D34" s="35">
        <v>9</v>
      </c>
      <c r="E34" s="35">
        <v>444</v>
      </c>
      <c r="F34" s="38">
        <v>1806</v>
      </c>
      <c r="G34" s="35">
        <v>25</v>
      </c>
    </row>
    <row r="35" spans="1:7" ht="15.75">
      <c r="A35" s="18"/>
      <c r="B35" s="34">
        <v>2000</v>
      </c>
      <c r="C35" s="35">
        <v>164</v>
      </c>
      <c r="D35" s="35">
        <v>16</v>
      </c>
      <c r="E35" s="35">
        <v>457</v>
      </c>
      <c r="F35" s="38">
        <v>1808</v>
      </c>
      <c r="G35" s="35">
        <v>25</v>
      </c>
    </row>
    <row r="36" spans="1:7" ht="15.75">
      <c r="A36" s="18"/>
      <c r="B36" s="34">
        <v>2001</v>
      </c>
      <c r="C36" s="35">
        <v>129</v>
      </c>
      <c r="D36" s="35">
        <v>10</v>
      </c>
      <c r="E36" s="35">
        <v>449</v>
      </c>
      <c r="F36" s="38">
        <v>1821</v>
      </c>
      <c r="G36" s="35">
        <v>25</v>
      </c>
    </row>
    <row r="37" spans="1:7" ht="15.75">
      <c r="A37" s="18"/>
      <c r="B37" s="34">
        <v>2002</v>
      </c>
      <c r="C37" s="35">
        <v>128</v>
      </c>
      <c r="D37" s="35">
        <v>18</v>
      </c>
      <c r="E37" s="35">
        <v>459</v>
      </c>
      <c r="F37" s="38">
        <v>1920</v>
      </c>
      <c r="G37" s="35">
        <v>24</v>
      </c>
    </row>
    <row r="38" spans="1:7" ht="15.75">
      <c r="A38" s="18"/>
      <c r="B38" s="34">
        <v>2003</v>
      </c>
      <c r="C38" s="35">
        <v>117</v>
      </c>
      <c r="D38" s="35">
        <v>16</v>
      </c>
      <c r="E38" s="35">
        <v>467</v>
      </c>
      <c r="F38" s="38">
        <v>1902</v>
      </c>
      <c r="G38" s="35">
        <v>25</v>
      </c>
    </row>
    <row r="39" spans="1:7" ht="15.75">
      <c r="A39" s="18"/>
      <c r="B39" s="34">
        <v>2004</v>
      </c>
      <c r="C39" s="35">
        <v>107</v>
      </c>
      <c r="D39" s="35">
        <v>14</v>
      </c>
      <c r="E39" s="35">
        <v>465</v>
      </c>
      <c r="F39" s="38">
        <v>1920</v>
      </c>
      <c r="G39" s="35">
        <v>24</v>
      </c>
    </row>
    <row r="40" spans="1:7" ht="15.75">
      <c r="A40" s="18"/>
      <c r="B40" s="34">
        <f>'Table 42(1)'!$B$22</f>
        <v>2005</v>
      </c>
      <c r="C40" s="35">
        <v>143</v>
      </c>
      <c r="D40" s="35">
        <v>12</v>
      </c>
      <c r="E40" s="35">
        <v>549</v>
      </c>
      <c r="F40" s="38">
        <v>1944</v>
      </c>
      <c r="G40" s="35">
        <v>28</v>
      </c>
    </row>
    <row r="41" spans="1:7" ht="15.75">
      <c r="A41" s="2"/>
      <c r="B41" s="31" t="str">
        <f>'Table 42(1)'!$B$23</f>
        <v>2001-2005 average</v>
      </c>
      <c r="C41" s="32">
        <v>125</v>
      </c>
      <c r="D41" s="32">
        <v>14</v>
      </c>
      <c r="E41" s="32">
        <v>478</v>
      </c>
      <c r="F41" s="32">
        <v>1901</v>
      </c>
      <c r="G41" s="32">
        <v>25</v>
      </c>
    </row>
    <row r="42" spans="1:7" ht="15.75">
      <c r="A42" s="18"/>
      <c r="B42" s="31"/>
      <c r="C42" s="35"/>
      <c r="D42" s="35"/>
      <c r="E42" s="35"/>
      <c r="F42" s="38"/>
      <c r="G42" s="35"/>
    </row>
    <row r="43" spans="1:7" ht="15.75">
      <c r="A43" s="18"/>
      <c r="B43" s="34" t="s">
        <v>19</v>
      </c>
      <c r="C43" s="35"/>
      <c r="D43" s="35"/>
      <c r="E43" s="35"/>
      <c r="F43" s="38"/>
      <c r="G43" s="35"/>
    </row>
    <row r="44" spans="1:7" ht="15.75">
      <c r="A44" s="2"/>
      <c r="B44" s="34">
        <f>'Table 42(1)'!B44</f>
        <v>2005</v>
      </c>
      <c r="C44" s="40">
        <f>(C40-C30)/C30*100</f>
        <v>-33.177570093457945</v>
      </c>
      <c r="D44" s="40">
        <f>(D40-D30)/D30*100</f>
        <v>-52</v>
      </c>
      <c r="E44" s="40">
        <f>(E40-E30)/E30*100</f>
        <v>34.229828850855746</v>
      </c>
      <c r="F44" s="40">
        <f>(F40-F30)/F30*100</f>
        <v>13.750731421884144</v>
      </c>
      <c r="G44" s="40">
        <f>(G40-G30)/G30*100</f>
        <v>16.666666666666664</v>
      </c>
    </row>
    <row r="45" spans="1:7" ht="15.75">
      <c r="A45" s="18"/>
      <c r="B45" s="34" t="str">
        <f>'Table 42(1)'!B45</f>
        <v>2001-2005 average</v>
      </c>
      <c r="C45" s="40">
        <f>(C41-C30)/C30*100</f>
        <v>-41.58878504672897</v>
      </c>
      <c r="D45" s="40">
        <f>(D41-D30)/D30*100</f>
        <v>-44</v>
      </c>
      <c r="E45" s="40">
        <f>(E41-E30)/E30*100</f>
        <v>16.87041564792176</v>
      </c>
      <c r="F45" s="40">
        <f>(F41-F30)/F30*100</f>
        <v>11.234640140433001</v>
      </c>
      <c r="G45" s="40">
        <f>(G41-G30)/G30*100</f>
        <v>4.166666666666666</v>
      </c>
    </row>
    <row r="46" spans="1:7" ht="15.75">
      <c r="A46" s="2"/>
      <c r="B46" s="43"/>
      <c r="C46" s="35"/>
      <c r="D46" s="35"/>
      <c r="E46" s="35"/>
      <c r="F46" s="35"/>
      <c r="G46" s="35"/>
    </row>
    <row r="47" spans="1:7" ht="15.75">
      <c r="A47" s="27" t="s">
        <v>31</v>
      </c>
      <c r="B47" s="51"/>
      <c r="C47" s="32"/>
      <c r="D47" s="32"/>
      <c r="E47" s="32"/>
      <c r="F47" s="32"/>
      <c r="G47" s="32"/>
    </row>
    <row r="48" spans="1:7" ht="15.75">
      <c r="A48" s="27"/>
      <c r="B48" s="31" t="s">
        <v>17</v>
      </c>
      <c r="C48" s="32">
        <v>4838</v>
      </c>
      <c r="D48" s="32">
        <v>842</v>
      </c>
      <c r="E48" s="32">
        <v>17478</v>
      </c>
      <c r="F48" s="32">
        <v>37653</v>
      </c>
      <c r="G48" s="32">
        <v>46</v>
      </c>
    </row>
    <row r="49" spans="1:7" ht="15.75">
      <c r="A49" s="27"/>
      <c r="B49" s="34">
        <v>1996</v>
      </c>
      <c r="C49" s="35">
        <v>4398</v>
      </c>
      <c r="D49" s="35">
        <v>790</v>
      </c>
      <c r="E49" s="35">
        <v>17318</v>
      </c>
      <c r="F49" s="38">
        <v>37777</v>
      </c>
      <c r="G49" s="35">
        <v>46</v>
      </c>
    </row>
    <row r="50" spans="1:7" ht="15.75">
      <c r="A50" s="27"/>
      <c r="B50" s="34">
        <v>1997</v>
      </c>
      <c r="C50" s="35">
        <v>4424</v>
      </c>
      <c r="D50" s="35">
        <v>745</v>
      </c>
      <c r="E50" s="35">
        <v>18205</v>
      </c>
      <c r="F50" s="38">
        <v>38582</v>
      </c>
      <c r="G50" s="35">
        <v>47</v>
      </c>
    </row>
    <row r="51" spans="1:7" ht="15.75">
      <c r="A51" s="27"/>
      <c r="B51" s="34">
        <v>1998</v>
      </c>
      <c r="C51" s="35">
        <v>4457</v>
      </c>
      <c r="D51" s="35">
        <v>698</v>
      </c>
      <c r="E51" s="35">
        <v>18010</v>
      </c>
      <c r="F51" s="38">
        <v>39169</v>
      </c>
      <c r="G51" s="35">
        <v>46</v>
      </c>
    </row>
    <row r="52" spans="1:7" ht="15.75">
      <c r="A52" s="27"/>
      <c r="B52" s="34">
        <v>1999</v>
      </c>
      <c r="C52" s="35">
        <v>4075</v>
      </c>
      <c r="D52" s="35">
        <v>625</v>
      </c>
      <c r="E52" s="35">
        <v>16928</v>
      </c>
      <c r="F52" s="38">
        <v>39770</v>
      </c>
      <c r="G52" s="35">
        <v>43</v>
      </c>
    </row>
    <row r="53" spans="1:7" ht="15.75">
      <c r="A53" s="27"/>
      <c r="B53" s="34">
        <v>2000</v>
      </c>
      <c r="C53" s="35">
        <v>3893</v>
      </c>
      <c r="D53" s="35">
        <v>561</v>
      </c>
      <c r="E53" s="35">
        <v>16618</v>
      </c>
      <c r="F53" s="38">
        <v>39561</v>
      </c>
      <c r="G53" s="35">
        <v>42</v>
      </c>
    </row>
    <row r="54" spans="1:7" ht="15.75">
      <c r="A54" s="27"/>
      <c r="B54" s="34">
        <v>2001</v>
      </c>
      <c r="C54" s="35">
        <v>3758</v>
      </c>
      <c r="D54" s="35">
        <v>544</v>
      </c>
      <c r="E54" s="35">
        <v>16155</v>
      </c>
      <c r="F54" s="38">
        <v>40065</v>
      </c>
      <c r="G54" s="35">
        <v>40</v>
      </c>
    </row>
    <row r="55" spans="1:7" ht="15.75">
      <c r="A55" s="27"/>
      <c r="B55" s="34">
        <v>2002</v>
      </c>
      <c r="C55" s="35">
        <v>3524</v>
      </c>
      <c r="D55" s="35">
        <v>527</v>
      </c>
      <c r="E55" s="35">
        <v>15749</v>
      </c>
      <c r="F55" s="38">
        <v>41535</v>
      </c>
      <c r="G55" s="35">
        <v>38</v>
      </c>
    </row>
    <row r="56" spans="1:7" ht="15.75">
      <c r="A56" s="27"/>
      <c r="B56" s="34">
        <v>2003</v>
      </c>
      <c r="C56" s="35">
        <v>3285</v>
      </c>
      <c r="D56" s="35">
        <v>431</v>
      </c>
      <c r="E56" s="35">
        <v>15456</v>
      </c>
      <c r="F56" s="38">
        <v>42038</v>
      </c>
      <c r="G56" s="35">
        <v>37</v>
      </c>
    </row>
    <row r="57" spans="1:7" ht="15.75">
      <c r="A57" s="27"/>
      <c r="B57" s="34">
        <v>2004</v>
      </c>
      <c r="C57" s="35">
        <v>3059</v>
      </c>
      <c r="D57" s="35">
        <v>383</v>
      </c>
      <c r="E57" s="35">
        <v>15393</v>
      </c>
      <c r="F57" s="38">
        <v>42705</v>
      </c>
      <c r="G57" s="35">
        <v>36</v>
      </c>
    </row>
    <row r="58" spans="1:7" ht="15.75">
      <c r="A58" s="27"/>
      <c r="B58" s="34">
        <f>'Table 42(1)'!$B$22</f>
        <v>2005</v>
      </c>
      <c r="C58" s="35">
        <v>2938</v>
      </c>
      <c r="D58" s="35">
        <v>368</v>
      </c>
      <c r="E58" s="35">
        <v>14883</v>
      </c>
      <c r="F58" s="38">
        <v>42718</v>
      </c>
      <c r="G58" s="35">
        <v>35</v>
      </c>
    </row>
    <row r="59" spans="1:7" ht="15.75">
      <c r="A59" s="2"/>
      <c r="B59" s="31" t="str">
        <f>'Table 42(1)'!$B$23</f>
        <v>2001-2005 average</v>
      </c>
      <c r="C59" s="32">
        <v>3313</v>
      </c>
      <c r="D59" s="32">
        <v>451</v>
      </c>
      <c r="E59" s="32">
        <v>15527</v>
      </c>
      <c r="F59" s="32">
        <v>41812</v>
      </c>
      <c r="G59" s="32">
        <v>37</v>
      </c>
    </row>
    <row r="60" spans="1:7" ht="15.75">
      <c r="A60" s="27"/>
      <c r="B60" s="31"/>
      <c r="C60" s="35"/>
      <c r="D60" s="35"/>
      <c r="E60" s="35"/>
      <c r="F60" s="35"/>
      <c r="G60" s="35"/>
    </row>
    <row r="61" spans="1:7" ht="15.75">
      <c r="A61" s="27"/>
      <c r="B61" s="34" t="s">
        <v>19</v>
      </c>
      <c r="C61" s="35"/>
      <c r="D61" s="35"/>
      <c r="E61" s="35"/>
      <c r="F61" s="35"/>
      <c r="G61" s="35"/>
    </row>
    <row r="62" spans="1:7" ht="15.75">
      <c r="A62" s="2"/>
      <c r="B62" s="34">
        <f>'Table 42(1)'!B62</f>
        <v>2005</v>
      </c>
      <c r="C62" s="40">
        <f>(C58-C48)/C48*100</f>
        <v>-39.27242662257131</v>
      </c>
      <c r="D62" s="40">
        <f>(D58-D48)/D48*100</f>
        <v>-56.294536817102134</v>
      </c>
      <c r="E62" s="40">
        <f>(E58-E48)/E48*100</f>
        <v>-14.847236525918298</v>
      </c>
      <c r="F62" s="40">
        <f>(F58-F48)/F48*100</f>
        <v>13.451783390433697</v>
      </c>
      <c r="G62" s="40">
        <f>(G58-G48)/G48*100</f>
        <v>-23.91304347826087</v>
      </c>
    </row>
    <row r="63" spans="1:7" ht="16.5" thickBot="1">
      <c r="A63" s="11"/>
      <c r="B63" s="44" t="str">
        <f>'Table 42(1)'!B63</f>
        <v>2001-2005 average</v>
      </c>
      <c r="C63" s="45">
        <f>(C59-C48)/C48*100</f>
        <v>-31.521289789169078</v>
      </c>
      <c r="D63" s="45">
        <f>(D59-D48)/D48*100</f>
        <v>-46.43705463182898</v>
      </c>
      <c r="E63" s="45">
        <f>(E59-E48)/E48*100</f>
        <v>-11.162604416981347</v>
      </c>
      <c r="F63" s="45">
        <f>(F59-F48)/F48*100</f>
        <v>11.045600616152763</v>
      </c>
      <c r="G63" s="45">
        <f>(G59-G48)/G48*100</f>
        <v>-19.565217391304348</v>
      </c>
    </row>
    <row r="65" ht="15.75">
      <c r="A65" s="2" t="s">
        <v>28</v>
      </c>
    </row>
    <row r="66" ht="15.75">
      <c r="A66" s="2" t="s">
        <v>23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57" customWidth="1"/>
    <col min="2" max="5" width="7.3359375" style="57" bestFit="1" customWidth="1"/>
    <col min="6" max="6" width="7.99609375" style="57" bestFit="1" customWidth="1"/>
    <col min="7" max="7" width="8.77734375" style="57" customWidth="1"/>
    <col min="8" max="8" width="7.4453125" style="57" bestFit="1" customWidth="1"/>
    <col min="9" max="16384" width="7.10546875" style="57" customWidth="1"/>
  </cols>
  <sheetData>
    <row r="1" spans="1:10" ht="18.75">
      <c r="A1" s="56" t="s">
        <v>33</v>
      </c>
      <c r="I1" s="56" t="s">
        <v>34</v>
      </c>
      <c r="J1" s="58"/>
    </row>
    <row r="2" spans="1:11" ht="10.5" customHeight="1">
      <c r="A2" s="56"/>
      <c r="J2" s="59"/>
      <c r="K2" s="58"/>
    </row>
    <row r="3" s="58" customFormat="1" ht="18.75">
      <c r="A3" s="56" t="s">
        <v>35</v>
      </c>
    </row>
    <row r="4" s="58" customFormat="1" ht="18.75">
      <c r="A4" s="56" t="s">
        <v>81</v>
      </c>
    </row>
    <row r="5" spans="1:11" s="58" customFormat="1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8:11" s="58" customFormat="1" ht="12.75">
      <c r="H6" s="61" t="s">
        <v>36</v>
      </c>
      <c r="I6" s="61"/>
      <c r="J6" s="61"/>
      <c r="K6" s="61"/>
    </row>
    <row r="7" spans="8:11" s="58" customFormat="1" ht="13.5" thickBot="1">
      <c r="H7" s="60" t="s">
        <v>37</v>
      </c>
      <c r="I7" s="60"/>
      <c r="J7" s="60"/>
      <c r="K7" s="60"/>
    </row>
    <row r="8" spans="2:11" s="58" customFormat="1" ht="12.75">
      <c r="B8" s="62" t="s">
        <v>38</v>
      </c>
      <c r="C8" s="62" t="s">
        <v>39</v>
      </c>
      <c r="D8" s="62" t="s">
        <v>40</v>
      </c>
      <c r="E8" s="62" t="s">
        <v>41</v>
      </c>
      <c r="F8" s="62" t="s">
        <v>42</v>
      </c>
      <c r="G8" s="62" t="s">
        <v>43</v>
      </c>
      <c r="H8" s="62" t="s">
        <v>38</v>
      </c>
      <c r="I8" s="62" t="s">
        <v>39</v>
      </c>
      <c r="J8" s="62" t="s">
        <v>40</v>
      </c>
      <c r="K8" s="62" t="s">
        <v>41</v>
      </c>
    </row>
    <row r="9" spans="1:14" s="58" customFormat="1" ht="13.5" thickBot="1">
      <c r="A9" s="60"/>
      <c r="B9" s="63" t="s">
        <v>44</v>
      </c>
      <c r="C9" s="63" t="s">
        <v>45</v>
      </c>
      <c r="D9" s="63" t="s">
        <v>46</v>
      </c>
      <c r="E9" s="63" t="s">
        <v>47</v>
      </c>
      <c r="F9" s="63" t="s">
        <v>48</v>
      </c>
      <c r="G9" s="63" t="s">
        <v>49</v>
      </c>
      <c r="H9" s="63" t="s">
        <v>44</v>
      </c>
      <c r="I9" s="63" t="s">
        <v>45</v>
      </c>
      <c r="J9" s="63" t="s">
        <v>46</v>
      </c>
      <c r="K9" s="63" t="s">
        <v>47</v>
      </c>
      <c r="M9" s="57" t="s">
        <v>52</v>
      </c>
      <c r="N9" s="57">
        <v>151</v>
      </c>
    </row>
    <row r="10" spans="1:14" s="58" customFormat="1" ht="12.75">
      <c r="A10" s="58" t="s">
        <v>50</v>
      </c>
      <c r="M10" s="57" t="s">
        <v>53</v>
      </c>
      <c r="N10" s="57">
        <v>156</v>
      </c>
    </row>
    <row r="11" spans="7:14" ht="12.75">
      <c r="G11" s="64" t="s">
        <v>13</v>
      </c>
      <c r="K11" s="64" t="s">
        <v>51</v>
      </c>
      <c r="M11" s="57" t="s">
        <v>54</v>
      </c>
      <c r="N11" s="57">
        <v>166</v>
      </c>
    </row>
    <row r="12" spans="1:14" ht="12.75">
      <c r="A12" s="57">
        <v>1981</v>
      </c>
      <c r="B12" s="57">
        <v>151</v>
      </c>
      <c r="C12" s="57">
        <v>156</v>
      </c>
      <c r="D12" s="57">
        <v>166</v>
      </c>
      <c r="E12" s="57">
        <v>204</v>
      </c>
      <c r="F12" s="57">
        <v>677</v>
      </c>
      <c r="G12" s="66">
        <f aca="true" t="shared" si="0" ref="G12:G34">SUM(B12:E12)/4</f>
        <v>169.25</v>
      </c>
      <c r="H12" s="65">
        <f>SUM(B12-G12)*100/G12</f>
        <v>-10.782865583456426</v>
      </c>
      <c r="I12" s="65">
        <f>SUM(C12-G12)*100/G12</f>
        <v>-7.828655834564254</v>
      </c>
      <c r="J12" s="65">
        <f>SUM(D12-G12)*100/G12</f>
        <v>-1.9202363367799113</v>
      </c>
      <c r="K12" s="65">
        <f>SUM(E12-G12)*100/G12</f>
        <v>20.53175775480059</v>
      </c>
      <c r="M12" s="57" t="s">
        <v>55</v>
      </c>
      <c r="N12" s="57">
        <v>204</v>
      </c>
    </row>
    <row r="13" spans="1:14" ht="12.75">
      <c r="A13" s="57">
        <v>1982</v>
      </c>
      <c r="B13" s="57">
        <v>155</v>
      </c>
      <c r="C13" s="57">
        <v>172</v>
      </c>
      <c r="D13" s="57">
        <v>181</v>
      </c>
      <c r="E13" s="57">
        <v>193</v>
      </c>
      <c r="F13" s="57">
        <v>701</v>
      </c>
      <c r="G13" s="66">
        <f t="shared" si="0"/>
        <v>175.25</v>
      </c>
      <c r="H13" s="65">
        <f aca="true" t="shared" si="1" ref="H13:H33">SUM(B13-G13)*100/G13</f>
        <v>-11.554921540656206</v>
      </c>
      <c r="I13" s="65">
        <f aca="true" t="shared" si="2" ref="I13:I33">SUM(C13-G13)*100/G13</f>
        <v>-1.854493580599144</v>
      </c>
      <c r="J13" s="65">
        <f aca="true" t="shared" si="3" ref="J13:J33">SUM(D13-G13)*100/G13</f>
        <v>3.2810271041369474</v>
      </c>
      <c r="K13" s="65">
        <f aca="true" t="shared" si="4" ref="K13:K33">SUM(E13-G13)*100/G13</f>
        <v>10.128388017118402</v>
      </c>
      <c r="M13" s="57" t="s">
        <v>56</v>
      </c>
      <c r="N13" s="57">
        <v>155</v>
      </c>
    </row>
    <row r="14" spans="1:14" ht="12.75">
      <c r="A14" s="57">
        <v>1983</v>
      </c>
      <c r="B14" s="57">
        <v>174</v>
      </c>
      <c r="C14" s="57">
        <v>133</v>
      </c>
      <c r="D14" s="57">
        <v>152</v>
      </c>
      <c r="E14" s="57">
        <v>165</v>
      </c>
      <c r="F14" s="57">
        <v>624</v>
      </c>
      <c r="G14" s="66">
        <f t="shared" si="0"/>
        <v>156</v>
      </c>
      <c r="H14" s="65">
        <f t="shared" si="1"/>
        <v>11.538461538461538</v>
      </c>
      <c r="I14" s="65">
        <f t="shared" si="2"/>
        <v>-14.743589743589743</v>
      </c>
      <c r="J14" s="65">
        <f t="shared" si="3"/>
        <v>-2.5641025641025643</v>
      </c>
      <c r="K14" s="65">
        <f t="shared" si="4"/>
        <v>5.769230769230769</v>
      </c>
      <c r="M14" s="57" t="s">
        <v>53</v>
      </c>
      <c r="N14" s="57">
        <v>172</v>
      </c>
    </row>
    <row r="15" spans="1:14" ht="12.75">
      <c r="A15" s="57">
        <v>1984</v>
      </c>
      <c r="B15" s="57">
        <v>122</v>
      </c>
      <c r="C15" s="57">
        <v>122</v>
      </c>
      <c r="D15" s="57">
        <v>178</v>
      </c>
      <c r="E15" s="57">
        <v>177</v>
      </c>
      <c r="F15" s="57">
        <v>599</v>
      </c>
      <c r="G15" s="66">
        <f t="shared" si="0"/>
        <v>149.75</v>
      </c>
      <c r="H15" s="65">
        <f t="shared" si="1"/>
        <v>-18.530884808013354</v>
      </c>
      <c r="I15" s="65">
        <f t="shared" si="2"/>
        <v>-18.530884808013354</v>
      </c>
      <c r="J15" s="65">
        <f t="shared" si="3"/>
        <v>18.864774624373958</v>
      </c>
      <c r="K15" s="65">
        <f t="shared" si="4"/>
        <v>18.196994991652755</v>
      </c>
      <c r="M15" s="57" t="s">
        <v>54</v>
      </c>
      <c r="N15" s="57">
        <v>181</v>
      </c>
    </row>
    <row r="16" spans="1:14" ht="12.75">
      <c r="A16" s="57">
        <v>1985</v>
      </c>
      <c r="B16" s="57">
        <v>128</v>
      </c>
      <c r="C16" s="57">
        <v>155</v>
      </c>
      <c r="D16" s="57">
        <v>157</v>
      </c>
      <c r="E16" s="57">
        <v>162</v>
      </c>
      <c r="F16" s="57">
        <v>602</v>
      </c>
      <c r="G16" s="66">
        <f t="shared" si="0"/>
        <v>150.5</v>
      </c>
      <c r="H16" s="65">
        <f t="shared" si="1"/>
        <v>-14.950166112956811</v>
      </c>
      <c r="I16" s="65">
        <f t="shared" si="2"/>
        <v>2.990033222591362</v>
      </c>
      <c r="J16" s="65">
        <f t="shared" si="3"/>
        <v>4.318936877076412</v>
      </c>
      <c r="K16" s="65">
        <f t="shared" si="4"/>
        <v>7.641196013289036</v>
      </c>
      <c r="M16" s="57" t="s">
        <v>55</v>
      </c>
      <c r="N16" s="57">
        <v>193</v>
      </c>
    </row>
    <row r="17" spans="1:14" ht="12.75">
      <c r="A17" s="57">
        <v>1986</v>
      </c>
      <c r="B17" s="57">
        <v>124</v>
      </c>
      <c r="C17" s="57">
        <v>130</v>
      </c>
      <c r="D17" s="57">
        <v>154</v>
      </c>
      <c r="E17" s="57">
        <v>193</v>
      </c>
      <c r="F17" s="57">
        <v>601</v>
      </c>
      <c r="G17" s="66">
        <f t="shared" si="0"/>
        <v>150.25</v>
      </c>
      <c r="H17" s="65">
        <f t="shared" si="1"/>
        <v>-17.47088186356073</v>
      </c>
      <c r="I17" s="65">
        <f t="shared" si="2"/>
        <v>-13.477537437603994</v>
      </c>
      <c r="J17" s="65">
        <f t="shared" si="3"/>
        <v>2.4958402662229617</v>
      </c>
      <c r="K17" s="65">
        <f t="shared" si="4"/>
        <v>28.452579034941763</v>
      </c>
      <c r="M17" s="57" t="s">
        <v>57</v>
      </c>
      <c r="N17" s="57">
        <v>174</v>
      </c>
    </row>
    <row r="18" spans="1:14" ht="12.75">
      <c r="A18" s="57">
        <v>1987</v>
      </c>
      <c r="B18" s="57">
        <v>116</v>
      </c>
      <c r="C18" s="57">
        <v>126</v>
      </c>
      <c r="D18" s="57">
        <v>145</v>
      </c>
      <c r="E18" s="57">
        <v>169</v>
      </c>
      <c r="F18" s="57">
        <v>556</v>
      </c>
      <c r="G18" s="66">
        <f t="shared" si="0"/>
        <v>139</v>
      </c>
      <c r="H18" s="65">
        <f t="shared" si="1"/>
        <v>-16.546762589928058</v>
      </c>
      <c r="I18" s="65">
        <f t="shared" si="2"/>
        <v>-9.352517985611511</v>
      </c>
      <c r="J18" s="65">
        <f t="shared" si="3"/>
        <v>4.316546762589928</v>
      </c>
      <c r="K18" s="65">
        <f t="shared" si="4"/>
        <v>21.58273381294964</v>
      </c>
      <c r="M18" s="57" t="s">
        <v>53</v>
      </c>
      <c r="N18" s="57">
        <v>133</v>
      </c>
    </row>
    <row r="19" spans="1:14" ht="12.75">
      <c r="A19" s="57">
        <v>1988</v>
      </c>
      <c r="B19" s="57">
        <v>123</v>
      </c>
      <c r="C19" s="57">
        <v>117</v>
      </c>
      <c r="D19" s="57">
        <v>143</v>
      </c>
      <c r="E19" s="57">
        <v>171</v>
      </c>
      <c r="F19" s="57">
        <v>554</v>
      </c>
      <c r="G19" s="66">
        <f t="shared" si="0"/>
        <v>138.5</v>
      </c>
      <c r="H19" s="65">
        <f t="shared" si="1"/>
        <v>-11.191335740072201</v>
      </c>
      <c r="I19" s="65">
        <f t="shared" si="2"/>
        <v>-15.52346570397112</v>
      </c>
      <c r="J19" s="65">
        <f t="shared" si="3"/>
        <v>3.2490974729241877</v>
      </c>
      <c r="K19" s="65">
        <f t="shared" si="4"/>
        <v>23.465703971119133</v>
      </c>
      <c r="M19" s="57" t="s">
        <v>54</v>
      </c>
      <c r="N19" s="57">
        <v>152</v>
      </c>
    </row>
    <row r="20" spans="1:14" ht="12.75">
      <c r="A20" s="57">
        <v>1989</v>
      </c>
      <c r="B20" s="57">
        <v>145</v>
      </c>
      <c r="C20" s="57">
        <v>112</v>
      </c>
      <c r="D20" s="57">
        <v>148</v>
      </c>
      <c r="E20" s="57">
        <v>148</v>
      </c>
      <c r="F20" s="57">
        <v>553</v>
      </c>
      <c r="G20" s="66">
        <f t="shared" si="0"/>
        <v>138.25</v>
      </c>
      <c r="H20" s="65">
        <f t="shared" si="1"/>
        <v>4.882459312839059</v>
      </c>
      <c r="I20" s="65">
        <f t="shared" si="2"/>
        <v>-18.9873417721519</v>
      </c>
      <c r="J20" s="65">
        <f t="shared" si="3"/>
        <v>7.052441229656419</v>
      </c>
      <c r="K20" s="65">
        <f t="shared" si="4"/>
        <v>7.052441229656419</v>
      </c>
      <c r="M20" s="57" t="s">
        <v>55</v>
      </c>
      <c r="N20" s="57">
        <v>165</v>
      </c>
    </row>
    <row r="21" spans="1:14" ht="12.75">
      <c r="A21" s="57">
        <v>1990</v>
      </c>
      <c r="B21" s="57">
        <v>134</v>
      </c>
      <c r="C21" s="57">
        <v>119</v>
      </c>
      <c r="D21" s="57">
        <v>137</v>
      </c>
      <c r="E21" s="57">
        <v>156</v>
      </c>
      <c r="F21" s="57">
        <v>546</v>
      </c>
      <c r="G21" s="66">
        <f t="shared" si="0"/>
        <v>136.5</v>
      </c>
      <c r="H21" s="65">
        <f t="shared" si="1"/>
        <v>-1.8315018315018314</v>
      </c>
      <c r="I21" s="65">
        <f t="shared" si="2"/>
        <v>-12.820512820512821</v>
      </c>
      <c r="J21" s="65">
        <f t="shared" si="3"/>
        <v>0.3663003663003663</v>
      </c>
      <c r="K21" s="65">
        <f t="shared" si="4"/>
        <v>14.285714285714286</v>
      </c>
      <c r="M21" s="57" t="s">
        <v>58</v>
      </c>
      <c r="N21" s="57">
        <v>122</v>
      </c>
    </row>
    <row r="22" spans="1:14" ht="12.75">
      <c r="A22" s="57">
        <v>1991</v>
      </c>
      <c r="B22" s="57">
        <v>104</v>
      </c>
      <c r="C22" s="57">
        <v>92</v>
      </c>
      <c r="D22" s="57">
        <v>146</v>
      </c>
      <c r="E22" s="57">
        <v>149</v>
      </c>
      <c r="F22" s="57">
        <v>491</v>
      </c>
      <c r="G22" s="66">
        <f t="shared" si="0"/>
        <v>122.75</v>
      </c>
      <c r="H22" s="65">
        <f t="shared" si="1"/>
        <v>-15.274949083503055</v>
      </c>
      <c r="I22" s="65">
        <f t="shared" si="2"/>
        <v>-25.05091649694501</v>
      </c>
      <c r="J22" s="65">
        <f t="shared" si="3"/>
        <v>18.940936863543786</v>
      </c>
      <c r="K22" s="65">
        <f t="shared" si="4"/>
        <v>21.384928716904277</v>
      </c>
      <c r="M22" s="57" t="s">
        <v>53</v>
      </c>
      <c r="N22" s="57">
        <v>122</v>
      </c>
    </row>
    <row r="23" spans="1:14" ht="12.75">
      <c r="A23" s="57">
        <v>1992</v>
      </c>
      <c r="B23" s="57">
        <v>106</v>
      </c>
      <c r="C23" s="57">
        <v>113</v>
      </c>
      <c r="D23" s="57">
        <v>113</v>
      </c>
      <c r="E23" s="57">
        <v>131</v>
      </c>
      <c r="F23" s="57">
        <v>463</v>
      </c>
      <c r="G23" s="66">
        <f t="shared" si="0"/>
        <v>115.75</v>
      </c>
      <c r="H23" s="65">
        <f t="shared" si="1"/>
        <v>-8.423326133909287</v>
      </c>
      <c r="I23" s="65">
        <f t="shared" si="2"/>
        <v>-2.375809935205184</v>
      </c>
      <c r="J23" s="65">
        <f t="shared" si="3"/>
        <v>-2.375809935205184</v>
      </c>
      <c r="K23" s="65">
        <f t="shared" si="4"/>
        <v>13.174946004319654</v>
      </c>
      <c r="M23" s="57" t="s">
        <v>54</v>
      </c>
      <c r="N23" s="57">
        <v>178</v>
      </c>
    </row>
    <row r="24" spans="1:14" ht="12.75">
      <c r="A24" s="57">
        <v>1993</v>
      </c>
      <c r="B24" s="57">
        <v>100</v>
      </c>
      <c r="C24" s="57">
        <v>103</v>
      </c>
      <c r="D24" s="57">
        <v>93</v>
      </c>
      <c r="E24" s="57">
        <v>103</v>
      </c>
      <c r="F24" s="57">
        <v>399</v>
      </c>
      <c r="G24" s="66">
        <f t="shared" si="0"/>
        <v>99.75</v>
      </c>
      <c r="H24" s="65">
        <f t="shared" si="1"/>
        <v>0.2506265664160401</v>
      </c>
      <c r="I24" s="65">
        <f t="shared" si="2"/>
        <v>3.2581453634085213</v>
      </c>
      <c r="J24" s="65">
        <f t="shared" si="3"/>
        <v>-6.7669172932330826</v>
      </c>
      <c r="K24" s="65">
        <f t="shared" si="4"/>
        <v>3.2581453634085213</v>
      </c>
      <c r="M24" s="57" t="s">
        <v>55</v>
      </c>
      <c r="N24" s="57">
        <v>177</v>
      </c>
    </row>
    <row r="25" spans="1:14" ht="12.75">
      <c r="A25" s="57">
        <v>1994</v>
      </c>
      <c r="B25" s="57">
        <v>88</v>
      </c>
      <c r="C25" s="57">
        <v>82</v>
      </c>
      <c r="D25" s="57">
        <v>86</v>
      </c>
      <c r="E25" s="57">
        <v>107</v>
      </c>
      <c r="F25" s="57">
        <v>363</v>
      </c>
      <c r="G25" s="66">
        <f t="shared" si="0"/>
        <v>90.75</v>
      </c>
      <c r="H25" s="65">
        <f t="shared" si="1"/>
        <v>-3.0303030303030303</v>
      </c>
      <c r="I25" s="65">
        <f t="shared" si="2"/>
        <v>-9.641873278236915</v>
      </c>
      <c r="J25" s="65">
        <f t="shared" si="3"/>
        <v>-5.234159779614325</v>
      </c>
      <c r="K25" s="65">
        <f t="shared" si="4"/>
        <v>17.90633608815427</v>
      </c>
      <c r="M25" s="57" t="s">
        <v>59</v>
      </c>
      <c r="N25" s="57">
        <v>128</v>
      </c>
    </row>
    <row r="26" spans="1:14" ht="12.75">
      <c r="A26" s="57">
        <v>1995</v>
      </c>
      <c r="B26" s="57">
        <v>91</v>
      </c>
      <c r="C26" s="57">
        <v>77</v>
      </c>
      <c r="D26" s="57">
        <v>125</v>
      </c>
      <c r="E26" s="57">
        <v>116</v>
      </c>
      <c r="F26" s="57">
        <v>409</v>
      </c>
      <c r="G26" s="66">
        <f t="shared" si="0"/>
        <v>102.25</v>
      </c>
      <c r="H26" s="65">
        <f t="shared" si="1"/>
        <v>-11.00244498777506</v>
      </c>
      <c r="I26" s="65">
        <f t="shared" si="2"/>
        <v>-24.69437652811736</v>
      </c>
      <c r="J26" s="65">
        <f t="shared" si="3"/>
        <v>22.249388753056234</v>
      </c>
      <c r="K26" s="65">
        <f t="shared" si="4"/>
        <v>13.447432762836186</v>
      </c>
      <c r="M26" s="57" t="s">
        <v>53</v>
      </c>
      <c r="N26" s="57">
        <v>155</v>
      </c>
    </row>
    <row r="27" spans="1:14" ht="12.75">
      <c r="A27" s="57">
        <v>1996</v>
      </c>
      <c r="B27" s="57">
        <v>86</v>
      </c>
      <c r="C27" s="57">
        <v>83</v>
      </c>
      <c r="D27" s="57">
        <v>98</v>
      </c>
      <c r="E27" s="57">
        <v>90</v>
      </c>
      <c r="F27" s="57">
        <v>357</v>
      </c>
      <c r="G27" s="66">
        <f t="shared" si="0"/>
        <v>89.25</v>
      </c>
      <c r="H27" s="65">
        <f t="shared" si="1"/>
        <v>-3.641456582633053</v>
      </c>
      <c r="I27" s="65">
        <f t="shared" si="2"/>
        <v>-7.002801120448179</v>
      </c>
      <c r="J27" s="65">
        <f t="shared" si="3"/>
        <v>9.803921568627452</v>
      </c>
      <c r="K27" s="65">
        <f t="shared" si="4"/>
        <v>0.8403361344537815</v>
      </c>
      <c r="M27" s="57" t="s">
        <v>54</v>
      </c>
      <c r="N27" s="57">
        <v>157</v>
      </c>
    </row>
    <row r="28" spans="1:14" ht="12.75">
      <c r="A28" s="57">
        <v>1997</v>
      </c>
      <c r="B28" s="57">
        <v>85</v>
      </c>
      <c r="C28" s="57">
        <v>91</v>
      </c>
      <c r="D28" s="57">
        <v>94</v>
      </c>
      <c r="E28" s="57">
        <v>107</v>
      </c>
      <c r="F28" s="57">
        <v>377</v>
      </c>
      <c r="G28" s="66">
        <f t="shared" si="0"/>
        <v>94.25</v>
      </c>
      <c r="H28" s="65">
        <f t="shared" si="1"/>
        <v>-9.814323607427056</v>
      </c>
      <c r="I28" s="65">
        <f t="shared" si="2"/>
        <v>-3.4482758620689653</v>
      </c>
      <c r="J28" s="65">
        <f t="shared" si="3"/>
        <v>-0.26525198938992045</v>
      </c>
      <c r="K28" s="65">
        <f t="shared" si="4"/>
        <v>13.52785145888594</v>
      </c>
      <c r="M28" s="57" t="s">
        <v>55</v>
      </c>
      <c r="N28" s="57">
        <v>162</v>
      </c>
    </row>
    <row r="29" spans="1:14" ht="12.75">
      <c r="A29" s="57">
        <v>1998</v>
      </c>
      <c r="B29" s="57">
        <v>70</v>
      </c>
      <c r="C29" s="57">
        <v>82</v>
      </c>
      <c r="D29" s="57">
        <v>127</v>
      </c>
      <c r="E29" s="57">
        <v>106</v>
      </c>
      <c r="F29" s="57">
        <v>385</v>
      </c>
      <c r="G29" s="66">
        <f t="shared" si="0"/>
        <v>96.25</v>
      </c>
      <c r="H29" s="65">
        <f t="shared" si="1"/>
        <v>-27.272727272727273</v>
      </c>
      <c r="I29" s="65">
        <f t="shared" si="2"/>
        <v>-14.805194805194805</v>
      </c>
      <c r="J29" s="65">
        <f t="shared" si="3"/>
        <v>31.948051948051948</v>
      </c>
      <c r="K29" s="65">
        <f t="shared" si="4"/>
        <v>10.12987012987013</v>
      </c>
      <c r="M29" s="57" t="s">
        <v>60</v>
      </c>
      <c r="N29" s="57">
        <v>124</v>
      </c>
    </row>
    <row r="30" spans="1:14" ht="12.75">
      <c r="A30" s="57">
        <v>1999</v>
      </c>
      <c r="B30" s="57">
        <v>82</v>
      </c>
      <c r="C30" s="57">
        <v>73</v>
      </c>
      <c r="D30" s="57">
        <v>82</v>
      </c>
      <c r="E30" s="57">
        <v>73</v>
      </c>
      <c r="F30" s="57">
        <v>310</v>
      </c>
      <c r="G30" s="66">
        <f t="shared" si="0"/>
        <v>77.5</v>
      </c>
      <c r="H30" s="65">
        <f t="shared" si="1"/>
        <v>5.806451612903226</v>
      </c>
      <c r="I30" s="65">
        <f t="shared" si="2"/>
        <v>-5.806451612903226</v>
      </c>
      <c r="J30" s="65">
        <f t="shared" si="3"/>
        <v>5.806451612903226</v>
      </c>
      <c r="K30" s="65">
        <f t="shared" si="4"/>
        <v>-5.806451612903226</v>
      </c>
      <c r="M30" s="57" t="s">
        <v>53</v>
      </c>
      <c r="N30" s="57">
        <v>130</v>
      </c>
    </row>
    <row r="31" spans="1:14" ht="12.75">
      <c r="A31" s="57">
        <v>2000</v>
      </c>
      <c r="B31" s="57">
        <v>73</v>
      </c>
      <c r="C31" s="57">
        <v>65</v>
      </c>
      <c r="D31" s="57">
        <v>97</v>
      </c>
      <c r="E31" s="57">
        <v>91</v>
      </c>
      <c r="F31" s="57">
        <v>326</v>
      </c>
      <c r="G31" s="66">
        <f t="shared" si="0"/>
        <v>81.5</v>
      </c>
      <c r="H31" s="65">
        <f t="shared" si="1"/>
        <v>-10.429447852760736</v>
      </c>
      <c r="I31" s="65">
        <f t="shared" si="2"/>
        <v>-20.245398773006134</v>
      </c>
      <c r="J31" s="65">
        <f t="shared" si="3"/>
        <v>19.01840490797546</v>
      </c>
      <c r="K31" s="65">
        <f t="shared" si="4"/>
        <v>11.656441717791411</v>
      </c>
      <c r="M31" s="57" t="s">
        <v>54</v>
      </c>
      <c r="N31" s="57">
        <v>154</v>
      </c>
    </row>
    <row r="32" spans="1:14" ht="12.75">
      <c r="A32" s="57">
        <v>2001</v>
      </c>
      <c r="B32" s="57">
        <v>78</v>
      </c>
      <c r="C32" s="57">
        <v>83</v>
      </c>
      <c r="D32" s="57">
        <v>106</v>
      </c>
      <c r="E32" s="57">
        <v>81</v>
      </c>
      <c r="F32" s="57">
        <v>348</v>
      </c>
      <c r="G32" s="66">
        <f t="shared" si="0"/>
        <v>87</v>
      </c>
      <c r="H32" s="65">
        <f t="shared" si="1"/>
        <v>-10.344827586206897</v>
      </c>
      <c r="I32" s="65">
        <f t="shared" si="2"/>
        <v>-4.597701149425287</v>
      </c>
      <c r="J32" s="65">
        <f t="shared" si="3"/>
        <v>21.839080459770116</v>
      </c>
      <c r="K32" s="65">
        <f t="shared" si="4"/>
        <v>-6.896551724137931</v>
      </c>
      <c r="M32" s="57" t="s">
        <v>55</v>
      </c>
      <c r="N32" s="57">
        <v>193</v>
      </c>
    </row>
    <row r="33" spans="1:14" ht="12.75">
      <c r="A33" s="57">
        <v>2002</v>
      </c>
      <c r="B33" s="57">
        <v>65</v>
      </c>
      <c r="C33" s="57">
        <v>70</v>
      </c>
      <c r="D33" s="57">
        <v>97</v>
      </c>
      <c r="E33" s="57">
        <v>72</v>
      </c>
      <c r="F33" s="57">
        <v>304</v>
      </c>
      <c r="G33" s="66">
        <f t="shared" si="0"/>
        <v>76</v>
      </c>
      <c r="H33" s="65">
        <f t="shared" si="1"/>
        <v>-14.473684210526315</v>
      </c>
      <c r="I33" s="65">
        <f t="shared" si="2"/>
        <v>-7.894736842105263</v>
      </c>
      <c r="J33" s="65">
        <f t="shared" si="3"/>
        <v>27.63157894736842</v>
      </c>
      <c r="K33" s="65">
        <f t="shared" si="4"/>
        <v>-5.2631578947368425</v>
      </c>
      <c r="M33" s="57" t="s">
        <v>61</v>
      </c>
      <c r="N33" s="57">
        <v>116</v>
      </c>
    </row>
    <row r="34" spans="1:14" ht="12.75">
      <c r="A34" s="57">
        <v>2003</v>
      </c>
      <c r="B34" s="57">
        <v>69</v>
      </c>
      <c r="C34" s="57">
        <v>81</v>
      </c>
      <c r="D34" s="57">
        <v>81</v>
      </c>
      <c r="E34" s="57">
        <v>100</v>
      </c>
      <c r="F34" s="57">
        <v>331</v>
      </c>
      <c r="G34" s="66">
        <f t="shared" si="0"/>
        <v>82.75</v>
      </c>
      <c r="H34" s="65">
        <f>SUM(B34-G34)*100/G34</f>
        <v>-16.61631419939577</v>
      </c>
      <c r="I34" s="65">
        <f>SUM(C34-G34)*100/G34</f>
        <v>-2.1148036253776437</v>
      </c>
      <c r="J34" s="65">
        <f>SUM(D34-G34)*100/G34</f>
        <v>-2.1148036253776437</v>
      </c>
      <c r="K34" s="65">
        <f>SUM(E34-G34)*100/G34</f>
        <v>20.845921450151057</v>
      </c>
      <c r="M34" s="57" t="s">
        <v>53</v>
      </c>
      <c r="N34" s="57">
        <v>126</v>
      </c>
    </row>
    <row r="35" spans="1:14" ht="12.75">
      <c r="A35" s="57">
        <v>2004</v>
      </c>
      <c r="B35" s="57">
        <v>69</v>
      </c>
      <c r="C35" s="57">
        <v>70</v>
      </c>
      <c r="D35" s="57">
        <v>80</v>
      </c>
      <c r="E35" s="57">
        <v>87</v>
      </c>
      <c r="F35" s="57">
        <v>306</v>
      </c>
      <c r="G35" s="66">
        <f>SUM(B35:E35)/4</f>
        <v>76.5</v>
      </c>
      <c r="H35" s="65">
        <f>SUM(B35-G35)*100/G35</f>
        <v>-9.803921568627452</v>
      </c>
      <c r="I35" s="65">
        <f>SUM(C35-G35)*100/G35</f>
        <v>-8.49673202614379</v>
      </c>
      <c r="J35" s="65">
        <f>SUM(D35-G35)*100/G35</f>
        <v>4.57516339869281</v>
      </c>
      <c r="K35" s="65">
        <f>SUM(E35-G35)*100/G35</f>
        <v>13.72549019607843</v>
      </c>
      <c r="M35" s="57" t="s">
        <v>54</v>
      </c>
      <c r="N35" s="57">
        <v>145</v>
      </c>
    </row>
    <row r="36" spans="1:14" ht="12.75">
      <c r="A36" s="57">
        <v>2005</v>
      </c>
      <c r="B36" s="57">
        <v>56</v>
      </c>
      <c r="C36" s="57">
        <v>64</v>
      </c>
      <c r="D36" s="57">
        <v>72</v>
      </c>
      <c r="E36" s="57">
        <v>94</v>
      </c>
      <c r="F36" s="57">
        <v>286</v>
      </c>
      <c r="G36" s="66">
        <f>SUM(B36:E36)/4</f>
        <v>71.5</v>
      </c>
      <c r="H36" s="65">
        <f>SUM(B36-G36)*100/G36</f>
        <v>-21.678321678321677</v>
      </c>
      <c r="I36" s="65">
        <f>SUM(C36-G36)*100/G36</f>
        <v>-10.48951048951049</v>
      </c>
      <c r="J36" s="65">
        <f>SUM(D36-G36)*100/G36</f>
        <v>0.6993006993006993</v>
      </c>
      <c r="K36" s="65">
        <f>SUM(E36-G36)*100/G36</f>
        <v>31.46853146853147</v>
      </c>
      <c r="M36" s="57" t="s">
        <v>55</v>
      </c>
      <c r="N36" s="57">
        <v>169</v>
      </c>
    </row>
    <row r="37" spans="7:14" ht="12.75">
      <c r="G37" s="66"/>
      <c r="H37" s="65"/>
      <c r="I37" s="65"/>
      <c r="J37" s="65"/>
      <c r="K37" s="65"/>
      <c r="M37" s="57" t="s">
        <v>62</v>
      </c>
      <c r="N37" s="57">
        <v>123</v>
      </c>
    </row>
    <row r="38" spans="1:14" s="58" customFormat="1" ht="12.75">
      <c r="A38" s="58" t="s">
        <v>80</v>
      </c>
      <c r="M38" s="57" t="s">
        <v>53</v>
      </c>
      <c r="N38" s="57">
        <v>117</v>
      </c>
    </row>
    <row r="39" spans="13:14" ht="12.75">
      <c r="M39" s="57" t="s">
        <v>54</v>
      </c>
      <c r="N39" s="57">
        <v>143</v>
      </c>
    </row>
    <row r="40" spans="1:14" ht="12.75">
      <c r="A40" s="57">
        <v>1981</v>
      </c>
      <c r="B40" s="67">
        <v>2001</v>
      </c>
      <c r="C40" s="67">
        <v>2333</v>
      </c>
      <c r="D40" s="67">
        <v>2588</v>
      </c>
      <c r="E40" s="67">
        <v>2595</v>
      </c>
      <c r="F40" s="67">
        <v>9517</v>
      </c>
      <c r="G40" s="68">
        <f>SUM(B40:E40)/4</f>
        <v>2379.25</v>
      </c>
      <c r="H40" s="69">
        <f>SUM(B40-G40)*100/G40</f>
        <v>-15.897866974887044</v>
      </c>
      <c r="I40" s="69">
        <f>SUM(C40-G40)*100/G40</f>
        <v>-1.9438898812651046</v>
      </c>
      <c r="J40" s="69">
        <f>SUM(D40-G40)*100/G40</f>
        <v>8.773773247872228</v>
      </c>
      <c r="K40" s="69">
        <f>SUM(E40-G40)*100/G40</f>
        <v>9.06798360827992</v>
      </c>
      <c r="M40" s="57" t="s">
        <v>55</v>
      </c>
      <c r="N40" s="57">
        <v>171</v>
      </c>
    </row>
    <row r="41" spans="1:14" ht="12.75">
      <c r="A41" s="57">
        <v>1982</v>
      </c>
      <c r="B41" s="67">
        <v>2199</v>
      </c>
      <c r="C41" s="67">
        <v>2411</v>
      </c>
      <c r="D41" s="67">
        <v>2660</v>
      </c>
      <c r="E41" s="67">
        <v>2691</v>
      </c>
      <c r="F41" s="67">
        <v>9961</v>
      </c>
      <c r="G41" s="68">
        <f aca="true" t="shared" si="5" ref="G41:G62">SUM(B41:E41)/4</f>
        <v>2490.25</v>
      </c>
      <c r="H41" s="69">
        <f aca="true" t="shared" si="6" ref="H41:H61">SUM(B41-G41)*100/G41</f>
        <v>-11.695612890272061</v>
      </c>
      <c r="I41" s="69">
        <f aca="true" t="shared" si="7" ref="I41:I61">SUM(C41-G41)*100/G41</f>
        <v>-3.1824114044774623</v>
      </c>
      <c r="J41" s="69">
        <f aca="true" t="shared" si="8" ref="J41:J61">SUM(D41-G41)*100/G41</f>
        <v>6.816584680252987</v>
      </c>
      <c r="K41" s="69">
        <f aca="true" t="shared" si="9" ref="K41:K61">SUM(E41-G41)*100/G41</f>
        <v>8.061439614496537</v>
      </c>
      <c r="M41" s="57" t="s">
        <v>63</v>
      </c>
      <c r="N41" s="57">
        <v>145</v>
      </c>
    </row>
    <row r="42" spans="1:14" ht="12.75">
      <c r="A42" s="57">
        <v>1983</v>
      </c>
      <c r="B42" s="67">
        <v>1815</v>
      </c>
      <c r="C42" s="67">
        <v>1965</v>
      </c>
      <c r="D42" s="67">
        <v>2238</v>
      </c>
      <c r="E42" s="67">
        <v>2239</v>
      </c>
      <c r="F42" s="67">
        <v>8257</v>
      </c>
      <c r="G42" s="68">
        <f t="shared" si="5"/>
        <v>2064.25</v>
      </c>
      <c r="H42" s="69">
        <f t="shared" si="6"/>
        <v>-12.074603366840257</v>
      </c>
      <c r="I42" s="69">
        <f t="shared" si="7"/>
        <v>-4.808041661620443</v>
      </c>
      <c r="J42" s="69">
        <f t="shared" si="8"/>
        <v>8.417100641879617</v>
      </c>
      <c r="K42" s="69">
        <f t="shared" si="9"/>
        <v>8.465544386581083</v>
      </c>
      <c r="M42" s="57" t="s">
        <v>53</v>
      </c>
      <c r="N42" s="57">
        <v>112</v>
      </c>
    </row>
    <row r="43" spans="1:14" ht="12.75">
      <c r="A43" s="57">
        <v>1984</v>
      </c>
      <c r="B43" s="67">
        <v>1706</v>
      </c>
      <c r="C43" s="67">
        <v>2002</v>
      </c>
      <c r="D43" s="67">
        <v>2258</v>
      </c>
      <c r="E43" s="67">
        <v>2360</v>
      </c>
      <c r="F43" s="67">
        <v>8326</v>
      </c>
      <c r="G43" s="68">
        <f t="shared" si="5"/>
        <v>2081.5</v>
      </c>
      <c r="H43" s="69">
        <f t="shared" si="6"/>
        <v>-18.03987509007927</v>
      </c>
      <c r="I43" s="69">
        <f t="shared" si="7"/>
        <v>-3.8193610377131875</v>
      </c>
      <c r="J43" s="69">
        <f t="shared" si="8"/>
        <v>8.479461926495317</v>
      </c>
      <c r="K43" s="69">
        <f t="shared" si="9"/>
        <v>13.379774201297142</v>
      </c>
      <c r="M43" s="57" t="s">
        <v>54</v>
      </c>
      <c r="N43" s="57">
        <v>148</v>
      </c>
    </row>
    <row r="44" spans="1:14" ht="12.75">
      <c r="A44" s="57">
        <v>1985</v>
      </c>
      <c r="B44" s="67">
        <v>1772</v>
      </c>
      <c r="C44" s="67">
        <v>2086</v>
      </c>
      <c r="D44" s="67">
        <v>2415</v>
      </c>
      <c r="E44" s="67">
        <v>2115</v>
      </c>
      <c r="F44" s="67">
        <v>8388</v>
      </c>
      <c r="G44" s="68">
        <f t="shared" si="5"/>
        <v>2097</v>
      </c>
      <c r="H44" s="69">
        <f t="shared" si="6"/>
        <v>-15.498330948974726</v>
      </c>
      <c r="I44" s="69">
        <f t="shared" si="7"/>
        <v>-0.5245588936576061</v>
      </c>
      <c r="J44" s="69">
        <f t="shared" si="8"/>
        <v>15.164520743919885</v>
      </c>
      <c r="K44" s="69">
        <f t="shared" si="9"/>
        <v>0.8583690987124464</v>
      </c>
      <c r="M44" s="57" t="s">
        <v>55</v>
      </c>
      <c r="N44" s="57">
        <v>148</v>
      </c>
    </row>
    <row r="45" spans="1:14" ht="12.75">
      <c r="A45" s="57">
        <v>1986</v>
      </c>
      <c r="B45" s="67">
        <v>1689</v>
      </c>
      <c r="C45" s="67">
        <v>1893</v>
      </c>
      <c r="D45" s="67">
        <v>2123</v>
      </c>
      <c r="E45" s="67">
        <v>2318</v>
      </c>
      <c r="F45" s="67">
        <v>8023</v>
      </c>
      <c r="G45" s="68">
        <f t="shared" si="5"/>
        <v>2005.75</v>
      </c>
      <c r="H45" s="69">
        <f t="shared" si="6"/>
        <v>-15.79209771905771</v>
      </c>
      <c r="I45" s="69">
        <f t="shared" si="7"/>
        <v>-5.6213386513772905</v>
      </c>
      <c r="J45" s="69">
        <f t="shared" si="8"/>
        <v>5.845693630811417</v>
      </c>
      <c r="K45" s="69">
        <f t="shared" si="9"/>
        <v>15.567742739623583</v>
      </c>
      <c r="M45" s="57" t="s">
        <v>64</v>
      </c>
      <c r="N45" s="57">
        <v>134</v>
      </c>
    </row>
    <row r="46" spans="1:14" ht="12.75">
      <c r="A46" s="57">
        <v>1987</v>
      </c>
      <c r="B46" s="67">
        <v>1492</v>
      </c>
      <c r="C46" s="67">
        <v>1753</v>
      </c>
      <c r="D46" s="67">
        <v>2048</v>
      </c>
      <c r="E46" s="67">
        <v>1970</v>
      </c>
      <c r="F46" s="67">
        <v>7263</v>
      </c>
      <c r="G46" s="68">
        <f t="shared" si="5"/>
        <v>1815.75</v>
      </c>
      <c r="H46" s="69">
        <f t="shared" si="6"/>
        <v>-17.830097755748312</v>
      </c>
      <c r="I46" s="69">
        <f t="shared" si="7"/>
        <v>-3.4558722291064297</v>
      </c>
      <c r="J46" s="69">
        <f t="shared" si="8"/>
        <v>12.790857772270412</v>
      </c>
      <c r="K46" s="69">
        <f t="shared" si="9"/>
        <v>8.495112212584331</v>
      </c>
      <c r="M46" s="57" t="s">
        <v>53</v>
      </c>
      <c r="N46" s="57">
        <v>119</v>
      </c>
    </row>
    <row r="47" spans="1:14" ht="12.75">
      <c r="A47" s="57">
        <v>1988</v>
      </c>
      <c r="B47" s="67">
        <v>1682</v>
      </c>
      <c r="C47" s="67">
        <v>1674</v>
      </c>
      <c r="D47" s="67">
        <v>1994</v>
      </c>
      <c r="E47" s="67">
        <v>1936</v>
      </c>
      <c r="F47" s="67">
        <v>7286</v>
      </c>
      <c r="G47" s="68">
        <f t="shared" si="5"/>
        <v>1821.5</v>
      </c>
      <c r="H47" s="69">
        <f t="shared" si="6"/>
        <v>-7.658523195168817</v>
      </c>
      <c r="I47" s="69">
        <f t="shared" si="7"/>
        <v>-8.097721657974198</v>
      </c>
      <c r="J47" s="69">
        <f t="shared" si="8"/>
        <v>9.470216854241011</v>
      </c>
      <c r="K47" s="69">
        <f t="shared" si="9"/>
        <v>6.286027998902004</v>
      </c>
      <c r="M47" s="57" t="s">
        <v>54</v>
      </c>
      <c r="N47" s="57">
        <v>137</v>
      </c>
    </row>
    <row r="48" spans="1:14" ht="12.75">
      <c r="A48" s="57">
        <v>1989</v>
      </c>
      <c r="B48" s="67">
        <v>1714</v>
      </c>
      <c r="C48" s="67">
        <v>1702</v>
      </c>
      <c r="D48" s="67">
        <v>2086</v>
      </c>
      <c r="E48" s="67">
        <v>2049</v>
      </c>
      <c r="F48" s="67">
        <v>7551</v>
      </c>
      <c r="G48" s="68">
        <f t="shared" si="5"/>
        <v>1887.75</v>
      </c>
      <c r="H48" s="69">
        <f t="shared" si="6"/>
        <v>-9.204078929943053</v>
      </c>
      <c r="I48" s="69">
        <f t="shared" si="7"/>
        <v>-9.839756323665739</v>
      </c>
      <c r="J48" s="69">
        <f t="shared" si="8"/>
        <v>10.501920275460204</v>
      </c>
      <c r="K48" s="69">
        <f t="shared" si="9"/>
        <v>8.54191497814859</v>
      </c>
      <c r="M48" s="57" t="s">
        <v>55</v>
      </c>
      <c r="N48" s="57">
        <v>156</v>
      </c>
    </row>
    <row r="49" spans="1:14" ht="12.75">
      <c r="A49" s="57">
        <v>1990</v>
      </c>
      <c r="B49" s="67">
        <v>1580</v>
      </c>
      <c r="C49" s="67">
        <v>1576</v>
      </c>
      <c r="D49" s="67">
        <v>1884</v>
      </c>
      <c r="E49" s="67">
        <v>1758</v>
      </c>
      <c r="F49" s="67">
        <v>6798</v>
      </c>
      <c r="G49" s="68">
        <f t="shared" si="5"/>
        <v>1699.5</v>
      </c>
      <c r="H49" s="69">
        <f t="shared" si="6"/>
        <v>-7.031479847013828</v>
      </c>
      <c r="I49" s="69">
        <f t="shared" si="7"/>
        <v>-7.2668431891732865</v>
      </c>
      <c r="J49" s="69">
        <f t="shared" si="8"/>
        <v>10.85613415710503</v>
      </c>
      <c r="K49" s="69">
        <f t="shared" si="9"/>
        <v>3.442188879082083</v>
      </c>
      <c r="M49" s="57" t="s">
        <v>65</v>
      </c>
      <c r="N49" s="57">
        <v>104</v>
      </c>
    </row>
    <row r="50" spans="1:14" ht="12.75">
      <c r="A50" s="57">
        <v>1991</v>
      </c>
      <c r="B50" s="67">
        <v>1401</v>
      </c>
      <c r="C50" s="67">
        <v>1518</v>
      </c>
      <c r="D50" s="67">
        <v>1655</v>
      </c>
      <c r="E50" s="67">
        <v>1555</v>
      </c>
      <c r="F50" s="67">
        <v>6129</v>
      </c>
      <c r="G50" s="68">
        <f t="shared" si="5"/>
        <v>1532.25</v>
      </c>
      <c r="H50" s="69">
        <f t="shared" si="6"/>
        <v>-8.565834557023985</v>
      </c>
      <c r="I50" s="69">
        <f t="shared" si="7"/>
        <v>-0.9300048947626041</v>
      </c>
      <c r="J50" s="69">
        <f t="shared" si="8"/>
        <v>8.011094795235765</v>
      </c>
      <c r="K50" s="69">
        <f t="shared" si="9"/>
        <v>1.484744656550824</v>
      </c>
      <c r="M50" s="57" t="s">
        <v>53</v>
      </c>
      <c r="N50" s="57">
        <v>92</v>
      </c>
    </row>
    <row r="51" spans="1:14" ht="12.75">
      <c r="A51" s="57">
        <v>1992</v>
      </c>
      <c r="B51" s="67">
        <v>1363</v>
      </c>
      <c r="C51" s="67">
        <v>1354</v>
      </c>
      <c r="D51" s="67">
        <v>1456</v>
      </c>
      <c r="E51" s="67">
        <v>1466</v>
      </c>
      <c r="F51" s="67">
        <v>5639</v>
      </c>
      <c r="G51" s="68">
        <f t="shared" si="5"/>
        <v>1409.75</v>
      </c>
      <c r="H51" s="69">
        <f t="shared" si="6"/>
        <v>-3.3161908139741088</v>
      </c>
      <c r="I51" s="69">
        <f t="shared" si="7"/>
        <v>-3.954601879765916</v>
      </c>
      <c r="J51" s="69">
        <f t="shared" si="8"/>
        <v>3.2807235325412307</v>
      </c>
      <c r="K51" s="69">
        <f t="shared" si="9"/>
        <v>3.990069161198794</v>
      </c>
      <c r="M51" s="57" t="s">
        <v>54</v>
      </c>
      <c r="N51" s="57">
        <v>146</v>
      </c>
    </row>
    <row r="52" spans="1:14" ht="12.75">
      <c r="A52" s="57">
        <v>1993</v>
      </c>
      <c r="B52" s="67">
        <v>1111</v>
      </c>
      <c r="C52" s="67">
        <v>1123</v>
      </c>
      <c r="D52" s="67">
        <v>1256</v>
      </c>
      <c r="E52" s="67">
        <v>1363</v>
      </c>
      <c r="F52" s="67">
        <v>4853</v>
      </c>
      <c r="G52" s="68">
        <f t="shared" si="5"/>
        <v>1213.25</v>
      </c>
      <c r="H52" s="69">
        <f t="shared" si="6"/>
        <v>-8.42777663301051</v>
      </c>
      <c r="I52" s="69">
        <f t="shared" si="7"/>
        <v>-7.438697712754997</v>
      </c>
      <c r="J52" s="69">
        <f t="shared" si="8"/>
        <v>3.523593653410262</v>
      </c>
      <c r="K52" s="69">
        <f t="shared" si="9"/>
        <v>12.342880692355244</v>
      </c>
      <c r="M52" s="57" t="s">
        <v>55</v>
      </c>
      <c r="N52" s="57">
        <v>149</v>
      </c>
    </row>
    <row r="53" spans="1:14" ht="12.75">
      <c r="A53" s="57">
        <v>1994</v>
      </c>
      <c r="B53" s="67">
        <v>1283</v>
      </c>
      <c r="C53" s="67">
        <v>1179</v>
      </c>
      <c r="D53" s="67">
        <v>1439</v>
      </c>
      <c r="E53" s="67">
        <v>1670</v>
      </c>
      <c r="F53" s="67">
        <v>5571</v>
      </c>
      <c r="G53" s="68">
        <f t="shared" si="5"/>
        <v>1392.75</v>
      </c>
      <c r="H53" s="69">
        <f t="shared" si="6"/>
        <v>-7.880093340513373</v>
      </c>
      <c r="I53" s="69">
        <f t="shared" si="7"/>
        <v>-15.347334410339258</v>
      </c>
      <c r="J53" s="69">
        <f t="shared" si="8"/>
        <v>3.3207682642254532</v>
      </c>
      <c r="K53" s="69">
        <f t="shared" si="9"/>
        <v>19.906659486627177</v>
      </c>
      <c r="M53" s="57" t="s">
        <v>66</v>
      </c>
      <c r="N53" s="57">
        <v>106</v>
      </c>
    </row>
    <row r="54" spans="1:14" ht="12.75">
      <c r="A54" s="57">
        <v>1995</v>
      </c>
      <c r="B54" s="67">
        <v>1256</v>
      </c>
      <c r="C54" s="67">
        <v>1253</v>
      </c>
      <c r="D54" s="67">
        <v>1515</v>
      </c>
      <c r="E54" s="67">
        <v>1315</v>
      </c>
      <c r="F54" s="67">
        <v>5339</v>
      </c>
      <c r="G54" s="68">
        <f t="shared" si="5"/>
        <v>1334.75</v>
      </c>
      <c r="H54" s="69">
        <f t="shared" si="6"/>
        <v>-5.899981269900731</v>
      </c>
      <c r="I54" s="69">
        <f t="shared" si="7"/>
        <v>-6.124742461135044</v>
      </c>
      <c r="J54" s="69">
        <f t="shared" si="8"/>
        <v>13.50440157332834</v>
      </c>
      <c r="K54" s="69">
        <f t="shared" si="9"/>
        <v>-1.479677842292564</v>
      </c>
      <c r="M54" s="57" t="s">
        <v>53</v>
      </c>
      <c r="N54" s="57">
        <v>113</v>
      </c>
    </row>
    <row r="55" spans="1:14" ht="12.75">
      <c r="A55" s="57">
        <v>1996</v>
      </c>
      <c r="B55" s="67">
        <v>963</v>
      </c>
      <c r="C55" s="67">
        <v>1056</v>
      </c>
      <c r="D55" s="67">
        <v>1246</v>
      </c>
      <c r="E55" s="67">
        <v>1133</v>
      </c>
      <c r="F55" s="67">
        <v>4398</v>
      </c>
      <c r="G55" s="68">
        <f t="shared" si="5"/>
        <v>1099.5</v>
      </c>
      <c r="H55" s="69">
        <f t="shared" si="6"/>
        <v>-12.414733969986358</v>
      </c>
      <c r="I55" s="69">
        <f t="shared" si="7"/>
        <v>-3.956343792633015</v>
      </c>
      <c r="J55" s="69">
        <f t="shared" si="8"/>
        <v>13.324238290131879</v>
      </c>
      <c r="K55" s="69">
        <f t="shared" si="9"/>
        <v>3.0468394724874943</v>
      </c>
      <c r="M55" s="57" t="s">
        <v>54</v>
      </c>
      <c r="N55" s="57">
        <v>113</v>
      </c>
    </row>
    <row r="56" spans="1:14" ht="12.75">
      <c r="A56" s="57">
        <v>1997</v>
      </c>
      <c r="B56" s="67">
        <v>1001</v>
      </c>
      <c r="C56" s="67">
        <v>1064</v>
      </c>
      <c r="D56" s="67">
        <v>1193</v>
      </c>
      <c r="E56" s="67">
        <v>1166</v>
      </c>
      <c r="F56" s="67">
        <v>4424</v>
      </c>
      <c r="G56" s="68">
        <f t="shared" si="5"/>
        <v>1106</v>
      </c>
      <c r="H56" s="69">
        <f t="shared" si="6"/>
        <v>-9.49367088607595</v>
      </c>
      <c r="I56" s="69">
        <f t="shared" si="7"/>
        <v>-3.7974683544303796</v>
      </c>
      <c r="J56" s="69">
        <f t="shared" si="8"/>
        <v>7.8661844484629295</v>
      </c>
      <c r="K56" s="69">
        <f t="shared" si="9"/>
        <v>5.424954792043399</v>
      </c>
      <c r="M56" s="57" t="s">
        <v>55</v>
      </c>
      <c r="N56" s="57">
        <v>131</v>
      </c>
    </row>
    <row r="57" spans="1:14" ht="12.75">
      <c r="A57" s="57">
        <v>1998</v>
      </c>
      <c r="B57" s="67">
        <v>884</v>
      </c>
      <c r="C57" s="67">
        <v>1130</v>
      </c>
      <c r="D57" s="67">
        <v>1242</v>
      </c>
      <c r="E57" s="67">
        <v>1201</v>
      </c>
      <c r="F57" s="67">
        <v>4457</v>
      </c>
      <c r="G57" s="68">
        <f t="shared" si="5"/>
        <v>1114.25</v>
      </c>
      <c r="H57" s="69">
        <f t="shared" si="6"/>
        <v>-20.664123850123403</v>
      </c>
      <c r="I57" s="69">
        <f t="shared" si="7"/>
        <v>1.4135068431680502</v>
      </c>
      <c r="J57" s="69">
        <f t="shared" si="8"/>
        <v>11.465111061251964</v>
      </c>
      <c r="K57" s="69">
        <f t="shared" si="9"/>
        <v>7.785505945703388</v>
      </c>
      <c r="M57" s="57" t="s">
        <v>67</v>
      </c>
      <c r="N57" s="57">
        <v>100</v>
      </c>
    </row>
    <row r="58" spans="1:14" ht="12.75">
      <c r="A58" s="57">
        <v>1999</v>
      </c>
      <c r="B58" s="67">
        <v>942</v>
      </c>
      <c r="C58" s="67">
        <v>989</v>
      </c>
      <c r="D58" s="67">
        <v>1152</v>
      </c>
      <c r="E58" s="67">
        <v>992</v>
      </c>
      <c r="F58" s="67">
        <v>4075</v>
      </c>
      <c r="G58" s="68">
        <f t="shared" si="5"/>
        <v>1018.75</v>
      </c>
      <c r="H58" s="69">
        <f t="shared" si="6"/>
        <v>-7.533742331288344</v>
      </c>
      <c r="I58" s="69">
        <f t="shared" si="7"/>
        <v>-2.920245398773006</v>
      </c>
      <c r="J58" s="69">
        <f t="shared" si="8"/>
        <v>13.079754601226995</v>
      </c>
      <c r="K58" s="69">
        <f t="shared" si="9"/>
        <v>-2.625766871165644</v>
      </c>
      <c r="M58" s="57" t="s">
        <v>53</v>
      </c>
      <c r="N58" s="57">
        <v>103</v>
      </c>
    </row>
    <row r="59" spans="1:14" ht="12.75">
      <c r="A59" s="57">
        <v>2000</v>
      </c>
      <c r="B59" s="67">
        <v>896</v>
      </c>
      <c r="C59" s="67">
        <v>937</v>
      </c>
      <c r="D59" s="67">
        <v>1052</v>
      </c>
      <c r="E59" s="67">
        <v>1008</v>
      </c>
      <c r="F59" s="67">
        <v>3893</v>
      </c>
      <c r="G59" s="68">
        <f t="shared" si="5"/>
        <v>973.25</v>
      </c>
      <c r="H59" s="69">
        <f t="shared" si="6"/>
        <v>-7.937323400976111</v>
      </c>
      <c r="I59" s="69">
        <f t="shared" si="7"/>
        <v>-3.7246339583868484</v>
      </c>
      <c r="J59" s="69">
        <f t="shared" si="8"/>
        <v>8.091446185461084</v>
      </c>
      <c r="K59" s="69">
        <f t="shared" si="9"/>
        <v>3.5705111739018753</v>
      </c>
      <c r="M59" s="57" t="s">
        <v>54</v>
      </c>
      <c r="N59" s="57">
        <v>93</v>
      </c>
    </row>
    <row r="60" spans="1:14" ht="12.75">
      <c r="A60" s="57">
        <v>2001</v>
      </c>
      <c r="B60" s="67">
        <v>877</v>
      </c>
      <c r="C60" s="67">
        <v>877</v>
      </c>
      <c r="D60" s="67">
        <v>1004</v>
      </c>
      <c r="E60" s="67">
        <v>1000</v>
      </c>
      <c r="F60" s="67">
        <v>3758</v>
      </c>
      <c r="G60" s="68">
        <f t="shared" si="5"/>
        <v>939.5</v>
      </c>
      <c r="H60" s="69">
        <f t="shared" si="6"/>
        <v>-6.652474720596062</v>
      </c>
      <c r="I60" s="69">
        <f t="shared" si="7"/>
        <v>-6.652474720596062</v>
      </c>
      <c r="J60" s="69">
        <f t="shared" si="8"/>
        <v>6.865353911655136</v>
      </c>
      <c r="K60" s="69">
        <f t="shared" si="9"/>
        <v>6.439595529536987</v>
      </c>
      <c r="M60" s="57" t="s">
        <v>55</v>
      </c>
      <c r="N60" s="57">
        <v>103</v>
      </c>
    </row>
    <row r="61" spans="1:14" ht="12.75">
      <c r="A61" s="57">
        <v>2002</v>
      </c>
      <c r="B61" s="67">
        <v>754</v>
      </c>
      <c r="C61" s="67">
        <v>880</v>
      </c>
      <c r="D61" s="67">
        <v>1014</v>
      </c>
      <c r="E61" s="67">
        <v>876</v>
      </c>
      <c r="F61" s="67">
        <v>3524</v>
      </c>
      <c r="G61" s="68">
        <f t="shared" si="5"/>
        <v>881</v>
      </c>
      <c r="H61" s="69">
        <f t="shared" si="6"/>
        <v>-14.415437003405222</v>
      </c>
      <c r="I61" s="69">
        <f t="shared" si="7"/>
        <v>-0.11350737797956867</v>
      </c>
      <c r="J61" s="69">
        <f t="shared" si="8"/>
        <v>15.096481271282633</v>
      </c>
      <c r="K61" s="69">
        <f t="shared" si="9"/>
        <v>-0.5675368898978433</v>
      </c>
      <c r="M61" s="57" t="s">
        <v>68</v>
      </c>
      <c r="N61" s="57">
        <v>88</v>
      </c>
    </row>
    <row r="62" spans="1:14" ht="12.75">
      <c r="A62" s="70">
        <v>2003</v>
      </c>
      <c r="B62" s="71">
        <v>717</v>
      </c>
      <c r="C62" s="71">
        <v>825</v>
      </c>
      <c r="D62" s="71">
        <v>866</v>
      </c>
      <c r="E62" s="71">
        <v>877</v>
      </c>
      <c r="F62" s="71">
        <v>3285</v>
      </c>
      <c r="G62" s="72">
        <f t="shared" si="5"/>
        <v>821.25</v>
      </c>
      <c r="H62" s="73">
        <f>SUM(B62-G62)*100/G62</f>
        <v>-12.69406392694064</v>
      </c>
      <c r="I62" s="73">
        <f>SUM(C62-G62)*100/G62</f>
        <v>0.45662100456621</v>
      </c>
      <c r="J62" s="73">
        <f>SUM(D62-G62)*100/G62</f>
        <v>5.449010654490107</v>
      </c>
      <c r="K62" s="73">
        <f>SUM(E62-G62)*100/G62</f>
        <v>6.788432267884323</v>
      </c>
      <c r="M62" s="57" t="s">
        <v>53</v>
      </c>
      <c r="N62" s="57">
        <v>82</v>
      </c>
    </row>
    <row r="63" spans="1:14" ht="12.75">
      <c r="A63" s="70">
        <v>2004</v>
      </c>
      <c r="B63" s="71">
        <v>678</v>
      </c>
      <c r="C63" s="71">
        <v>771</v>
      </c>
      <c r="D63" s="71">
        <v>833</v>
      </c>
      <c r="E63" s="71">
        <v>777</v>
      </c>
      <c r="F63" s="71">
        <v>3059</v>
      </c>
      <c r="G63" s="72">
        <f>SUM(B63:E63)/4</f>
        <v>764.75</v>
      </c>
      <c r="H63" s="73">
        <f>SUM(B63-G63)*100/G63</f>
        <v>-11.343576332134685</v>
      </c>
      <c r="I63" s="73">
        <f>SUM(C63-G63)*100/G63</f>
        <v>0.8172605426610003</v>
      </c>
      <c r="J63" s="73">
        <f>SUM(D63-G63)*100/G63</f>
        <v>8.924485125858123</v>
      </c>
      <c r="K63" s="73">
        <f>SUM(E63-G63)*100/G63</f>
        <v>1.6018306636155606</v>
      </c>
      <c r="M63" s="57" t="s">
        <v>54</v>
      </c>
      <c r="N63" s="57">
        <v>86</v>
      </c>
    </row>
    <row r="64" spans="1:14" ht="13.5" thickBot="1">
      <c r="A64" s="74">
        <v>2005</v>
      </c>
      <c r="B64" s="77">
        <v>614</v>
      </c>
      <c r="C64" s="77">
        <v>688</v>
      </c>
      <c r="D64" s="77">
        <v>778</v>
      </c>
      <c r="E64" s="77">
        <v>858</v>
      </c>
      <c r="F64" s="77">
        <v>2938</v>
      </c>
      <c r="G64" s="75">
        <f>SUM(B64:E64)/4</f>
        <v>734.5</v>
      </c>
      <c r="H64" s="76">
        <f>SUM(B64-G64)*100/G64</f>
        <v>-16.40571817562968</v>
      </c>
      <c r="I64" s="76">
        <f>SUM(C64-G64)*100/G64</f>
        <v>-6.3308373042886315</v>
      </c>
      <c r="J64" s="76">
        <f>SUM(D64-G64)*100/G64</f>
        <v>5.922396187882914</v>
      </c>
      <c r="K64" s="76">
        <f>SUM(E64-G64)*100/G64</f>
        <v>16.8141592920354</v>
      </c>
      <c r="M64" s="57" t="s">
        <v>55</v>
      </c>
      <c r="N64" s="57">
        <v>107</v>
      </c>
    </row>
    <row r="65" spans="13:14" ht="12.75">
      <c r="M65" s="57" t="s">
        <v>69</v>
      </c>
      <c r="N65" s="57">
        <v>91</v>
      </c>
    </row>
    <row r="66" spans="13:14" ht="12.75">
      <c r="M66" s="57" t="s">
        <v>53</v>
      </c>
      <c r="N66" s="57">
        <v>77</v>
      </c>
    </row>
    <row r="67" spans="13:14" ht="12.75">
      <c r="M67" s="57" t="s">
        <v>54</v>
      </c>
      <c r="N67" s="57">
        <v>125</v>
      </c>
    </row>
    <row r="68" spans="13:14" ht="12.75">
      <c r="M68" s="57" t="s">
        <v>55</v>
      </c>
      <c r="N68" s="57">
        <v>116</v>
      </c>
    </row>
    <row r="69" spans="13:14" ht="12.75">
      <c r="M69" s="57" t="s">
        <v>70</v>
      </c>
      <c r="N69" s="57">
        <v>86</v>
      </c>
    </row>
    <row r="70" spans="13:14" ht="12.75">
      <c r="M70" s="57" t="s">
        <v>53</v>
      </c>
      <c r="N70" s="57">
        <v>83</v>
      </c>
    </row>
    <row r="71" spans="13:14" ht="12.75">
      <c r="M71" s="57" t="s">
        <v>54</v>
      </c>
      <c r="N71" s="57">
        <v>98</v>
      </c>
    </row>
    <row r="72" spans="13:14" ht="12.75">
      <c r="M72" s="57" t="s">
        <v>55</v>
      </c>
      <c r="N72" s="57">
        <v>90</v>
      </c>
    </row>
    <row r="73" spans="13:14" ht="12.75">
      <c r="M73" s="57" t="s">
        <v>71</v>
      </c>
      <c r="N73" s="57">
        <v>85</v>
      </c>
    </row>
    <row r="74" spans="13:14" ht="12.75">
      <c r="M74" s="57" t="s">
        <v>53</v>
      </c>
      <c r="N74" s="57">
        <v>91</v>
      </c>
    </row>
    <row r="75" spans="13:14" ht="12.75">
      <c r="M75" s="57" t="s">
        <v>54</v>
      </c>
      <c r="N75" s="57">
        <v>94</v>
      </c>
    </row>
    <row r="76" spans="13:14" ht="12.75">
      <c r="M76" s="57" t="s">
        <v>55</v>
      </c>
      <c r="N76" s="57">
        <v>107</v>
      </c>
    </row>
    <row r="77" spans="13:14" ht="12.75">
      <c r="M77" s="57" t="s">
        <v>72</v>
      </c>
      <c r="N77" s="57">
        <v>70</v>
      </c>
    </row>
    <row r="78" spans="13:14" ht="12.75">
      <c r="M78" s="57" t="s">
        <v>53</v>
      </c>
      <c r="N78" s="57">
        <v>82</v>
      </c>
    </row>
    <row r="79" spans="13:14" ht="12.75">
      <c r="M79" s="57" t="s">
        <v>54</v>
      </c>
      <c r="N79" s="57">
        <v>127</v>
      </c>
    </row>
    <row r="80" spans="13:14" ht="12.75">
      <c r="M80" s="57" t="s">
        <v>55</v>
      </c>
      <c r="N80" s="57">
        <v>106</v>
      </c>
    </row>
    <row r="81" spans="13:14" ht="12.75">
      <c r="M81" s="57" t="s">
        <v>73</v>
      </c>
      <c r="N81" s="57">
        <v>82</v>
      </c>
    </row>
    <row r="82" spans="13:14" ht="12.75">
      <c r="M82" s="57" t="s">
        <v>53</v>
      </c>
      <c r="N82" s="57">
        <v>73</v>
      </c>
    </row>
    <row r="83" spans="13:14" ht="12.75">
      <c r="M83" s="57" t="s">
        <v>54</v>
      </c>
      <c r="N83" s="57">
        <v>82</v>
      </c>
    </row>
    <row r="84" spans="13:14" ht="12.75">
      <c r="M84" s="57" t="s">
        <v>55</v>
      </c>
      <c r="N84" s="57">
        <v>73</v>
      </c>
    </row>
    <row r="85" spans="13:14" ht="12.75">
      <c r="M85" s="57" t="s">
        <v>74</v>
      </c>
      <c r="N85" s="57">
        <v>73</v>
      </c>
    </row>
    <row r="86" spans="13:14" ht="12.75">
      <c r="M86" s="57" t="s">
        <v>53</v>
      </c>
      <c r="N86" s="57">
        <v>65</v>
      </c>
    </row>
    <row r="87" spans="13:14" ht="12.75">
      <c r="M87" s="57" t="s">
        <v>54</v>
      </c>
      <c r="N87" s="57">
        <v>97</v>
      </c>
    </row>
    <row r="88" spans="13:14" ht="12.75">
      <c r="M88" s="57" t="s">
        <v>55</v>
      </c>
      <c r="N88" s="57">
        <v>91</v>
      </c>
    </row>
    <row r="89" spans="13:14" ht="12.75">
      <c r="M89" s="57" t="s">
        <v>75</v>
      </c>
      <c r="N89" s="57">
        <v>78</v>
      </c>
    </row>
    <row r="90" spans="13:14" ht="12.75">
      <c r="M90" s="57" t="s">
        <v>53</v>
      </c>
      <c r="N90" s="57">
        <v>83</v>
      </c>
    </row>
    <row r="91" spans="13:14" ht="12.75">
      <c r="M91" s="57" t="s">
        <v>54</v>
      </c>
      <c r="N91" s="57">
        <v>106</v>
      </c>
    </row>
    <row r="92" spans="13:14" ht="12.75">
      <c r="M92" s="57" t="s">
        <v>55</v>
      </c>
      <c r="N92" s="57">
        <v>81</v>
      </c>
    </row>
    <row r="93" spans="13:14" ht="12.75">
      <c r="M93" s="57" t="s">
        <v>76</v>
      </c>
      <c r="N93" s="57">
        <v>65</v>
      </c>
    </row>
    <row r="94" spans="13:14" ht="12.75">
      <c r="M94" s="57" t="s">
        <v>53</v>
      </c>
      <c r="N94" s="57">
        <v>70</v>
      </c>
    </row>
    <row r="95" spans="13:14" ht="12.75">
      <c r="M95" s="57" t="s">
        <v>54</v>
      </c>
      <c r="N95" s="57">
        <v>97</v>
      </c>
    </row>
    <row r="96" spans="13:14" ht="12.75">
      <c r="M96" s="57" t="s">
        <v>55</v>
      </c>
      <c r="N96" s="57">
        <v>72</v>
      </c>
    </row>
    <row r="97" spans="13:14" ht="12.75">
      <c r="M97" s="57" t="s">
        <v>77</v>
      </c>
      <c r="N97" s="57">
        <v>69</v>
      </c>
    </row>
    <row r="98" spans="13:14" ht="12.75">
      <c r="M98" s="57" t="s">
        <v>53</v>
      </c>
      <c r="N98" s="57">
        <v>80</v>
      </c>
    </row>
    <row r="99" spans="13:14" ht="12.75">
      <c r="M99" s="57" t="s">
        <v>54</v>
      </c>
      <c r="N99" s="57">
        <v>81</v>
      </c>
    </row>
    <row r="100" spans="13:14" ht="12.75">
      <c r="M100" s="57" t="s">
        <v>55</v>
      </c>
      <c r="N100" s="57">
        <v>101</v>
      </c>
    </row>
    <row r="101" spans="13:14" ht="12.75">
      <c r="M101" s="57" t="s">
        <v>78</v>
      </c>
      <c r="N101" s="57">
        <v>69</v>
      </c>
    </row>
    <row r="102" spans="13:14" ht="12.75">
      <c r="M102" s="57" t="s">
        <v>53</v>
      </c>
      <c r="N102" s="57">
        <v>70</v>
      </c>
    </row>
    <row r="103" spans="13:14" ht="12.75">
      <c r="M103" s="57" t="s">
        <v>54</v>
      </c>
      <c r="N103" s="57">
        <v>80</v>
      </c>
    </row>
    <row r="104" spans="13:14" ht="12.75">
      <c r="M104" s="57" t="s">
        <v>55</v>
      </c>
      <c r="N104" s="57">
        <v>87</v>
      </c>
    </row>
    <row r="105" spans="13:14" ht="12.75">
      <c r="M105" s="57" t="s">
        <v>79</v>
      </c>
      <c r="N105" s="57">
        <v>56</v>
      </c>
    </row>
    <row r="106" spans="13:14" ht="12.75">
      <c r="M106" s="57" t="s">
        <v>53</v>
      </c>
      <c r="N106" s="57">
        <v>64</v>
      </c>
    </row>
    <row r="107" spans="13:14" ht="12.75">
      <c r="M107" s="57" t="s">
        <v>54</v>
      </c>
      <c r="N107" s="57">
        <v>72</v>
      </c>
    </row>
    <row r="108" spans="13:14" ht="12.75">
      <c r="M108" s="57" t="s">
        <v>55</v>
      </c>
      <c r="N108" s="57">
        <v>94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workbookViewId="0" topLeftCell="A1">
      <selection activeCell="A1" sqref="A1"/>
    </sheetView>
  </sheetViews>
  <sheetFormatPr defaultColWidth="8.88671875" defaultRowHeight="15"/>
  <cols>
    <col min="1" max="1" width="7.10546875" style="57" customWidth="1"/>
    <col min="2" max="5" width="7.3359375" style="57" bestFit="1" customWidth="1"/>
    <col min="6" max="6" width="7.99609375" style="57" bestFit="1" customWidth="1"/>
    <col min="7" max="7" width="8.6640625" style="57" bestFit="1" customWidth="1"/>
    <col min="8" max="8" width="7.4453125" style="57" bestFit="1" customWidth="1"/>
    <col min="9" max="10" width="7.10546875" style="57" customWidth="1"/>
    <col min="11" max="11" width="7.21484375" style="57" customWidth="1"/>
    <col min="12" max="12" width="3.10546875" style="57" customWidth="1"/>
    <col min="13" max="16384" width="7.10546875" style="57" customWidth="1"/>
  </cols>
  <sheetData>
    <row r="1" spans="1:9" ht="18.75">
      <c r="A1" s="56" t="s">
        <v>82</v>
      </c>
      <c r="I1" s="56" t="s">
        <v>34</v>
      </c>
    </row>
    <row r="2" ht="8.25" customHeight="1"/>
    <row r="3" spans="1:10" s="58" customFormat="1" ht="18.75">
      <c r="A3" s="56" t="s">
        <v>35</v>
      </c>
      <c r="J3" s="59"/>
    </row>
    <row r="4" s="58" customFormat="1" ht="18.75">
      <c r="A4" s="78" t="str">
        <f>'Table43(1)'!A4</f>
        <v>Years: 1981 to 2005</v>
      </c>
    </row>
    <row r="5" spans="1:11" s="58" customFormat="1" ht="13.5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8:11" s="58" customFormat="1" ht="12.75">
      <c r="H6" s="61" t="s">
        <v>36</v>
      </c>
      <c r="I6" s="61"/>
      <c r="J6" s="61"/>
      <c r="K6" s="61"/>
    </row>
    <row r="7" spans="8:11" s="58" customFormat="1" ht="13.5" thickBot="1">
      <c r="H7" s="60" t="s">
        <v>37</v>
      </c>
      <c r="I7" s="60"/>
      <c r="J7" s="60"/>
      <c r="K7" s="60"/>
    </row>
    <row r="8" spans="2:11" s="58" customFormat="1" ht="12.75">
      <c r="B8" s="62" t="s">
        <v>38</v>
      </c>
      <c r="C8" s="62" t="s">
        <v>39</v>
      </c>
      <c r="D8" s="62" t="s">
        <v>40</v>
      </c>
      <c r="E8" s="62" t="s">
        <v>41</v>
      </c>
      <c r="F8" s="62" t="s">
        <v>42</v>
      </c>
      <c r="G8" s="62" t="s">
        <v>43</v>
      </c>
      <c r="H8" s="62" t="s">
        <v>38</v>
      </c>
      <c r="I8" s="62" t="s">
        <v>39</v>
      </c>
      <c r="J8" s="62" t="s">
        <v>40</v>
      </c>
      <c r="K8" s="62" t="s">
        <v>41</v>
      </c>
    </row>
    <row r="9" spans="1:36" s="58" customFormat="1" ht="13.5" thickBot="1">
      <c r="A9" s="60"/>
      <c r="B9" s="63" t="s">
        <v>44</v>
      </c>
      <c r="C9" s="63" t="s">
        <v>45</v>
      </c>
      <c r="D9" s="63" t="s">
        <v>46</v>
      </c>
      <c r="E9" s="63" t="s">
        <v>47</v>
      </c>
      <c r="F9" s="63" t="s">
        <v>48</v>
      </c>
      <c r="G9" s="63" t="s">
        <v>49</v>
      </c>
      <c r="H9" s="63" t="s">
        <v>44</v>
      </c>
      <c r="I9" s="63" t="s">
        <v>45</v>
      </c>
      <c r="J9" s="63" t="s">
        <v>46</v>
      </c>
      <c r="K9" s="63" t="s">
        <v>47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70"/>
    </row>
    <row r="10" spans="1:36" s="58" customFormat="1" ht="12.75">
      <c r="A10" s="58" t="s">
        <v>83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80"/>
    </row>
    <row r="11" spans="7:36" ht="12.75">
      <c r="G11" s="64" t="s">
        <v>13</v>
      </c>
      <c r="K11" s="64" t="s">
        <v>51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80"/>
    </row>
    <row r="12" spans="1:36" ht="12.75">
      <c r="A12" s="57">
        <v>1981</v>
      </c>
      <c r="B12" s="79">
        <v>6231</v>
      </c>
      <c r="C12" s="79">
        <v>7029</v>
      </c>
      <c r="D12" s="79">
        <v>7813</v>
      </c>
      <c r="E12" s="79">
        <v>7693</v>
      </c>
      <c r="F12" s="79">
        <v>28766</v>
      </c>
      <c r="G12" s="79">
        <f>SUM(B12:E12)/4</f>
        <v>7191.5</v>
      </c>
      <c r="H12" s="81">
        <f aca="true" t="shared" si="0" ref="H12:H34">SUM(B12-G12)*100/G12</f>
        <v>-13.356045331293888</v>
      </c>
      <c r="I12" s="81">
        <f aca="true" t="shared" si="1" ref="I12:I34">SUM(C12-G12)*100/G12</f>
        <v>-2.259612041994021</v>
      </c>
      <c r="J12" s="81">
        <f aca="true" t="shared" si="2" ref="J12:J34">SUM(D12-G12)*100/G12</f>
        <v>8.642146979072516</v>
      </c>
      <c r="K12" s="81">
        <f aca="true" t="shared" si="3" ref="K12:K34">SUM(E12-G12)*100/G12</f>
        <v>6.973510394215393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1:36" ht="12.75">
      <c r="A13" s="57">
        <v>1982</v>
      </c>
      <c r="B13" s="79">
        <v>6298</v>
      </c>
      <c r="C13" s="79">
        <v>6933</v>
      </c>
      <c r="D13" s="79">
        <v>7606</v>
      </c>
      <c r="E13" s="79">
        <v>7436</v>
      </c>
      <c r="F13" s="79">
        <v>28273</v>
      </c>
      <c r="G13" s="79">
        <f aca="true" t="shared" si="4" ref="G13:G34">SUM(B13:E13)/4</f>
        <v>7068.25</v>
      </c>
      <c r="H13" s="81">
        <f t="shared" si="0"/>
        <v>-10.897322533866232</v>
      </c>
      <c r="I13" s="81">
        <f t="shared" si="1"/>
        <v>-1.913486365083295</v>
      </c>
      <c r="J13" s="81">
        <f t="shared" si="2"/>
        <v>7.607965196477204</v>
      </c>
      <c r="K13" s="81">
        <f t="shared" si="3"/>
        <v>5.2028437024723235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1:11" ht="12.75">
      <c r="A14" s="57">
        <v>1983</v>
      </c>
      <c r="B14" s="79">
        <v>5384</v>
      </c>
      <c r="C14" s="79">
        <v>6176</v>
      </c>
      <c r="D14" s="79">
        <v>6796</v>
      </c>
      <c r="E14" s="79">
        <v>6868</v>
      </c>
      <c r="F14" s="79">
        <v>25224</v>
      </c>
      <c r="G14" s="79">
        <f t="shared" si="4"/>
        <v>6306</v>
      </c>
      <c r="H14" s="81">
        <f t="shared" si="0"/>
        <v>-14.620995876942594</v>
      </c>
      <c r="I14" s="81">
        <f t="shared" si="1"/>
        <v>-2.0615287028227085</v>
      </c>
      <c r="J14" s="81">
        <f t="shared" si="2"/>
        <v>7.770377418331748</v>
      </c>
      <c r="K14" s="81">
        <f t="shared" si="3"/>
        <v>8.912147161433555</v>
      </c>
    </row>
    <row r="15" spans="1:11" ht="12.75">
      <c r="A15" s="57">
        <v>1984</v>
      </c>
      <c r="B15" s="79">
        <v>5339</v>
      </c>
      <c r="C15" s="79">
        <v>6409</v>
      </c>
      <c r="D15" s="79">
        <v>6890</v>
      </c>
      <c r="E15" s="79">
        <v>7520</v>
      </c>
      <c r="F15" s="79">
        <v>26158</v>
      </c>
      <c r="G15" s="79">
        <f t="shared" si="4"/>
        <v>6539.5</v>
      </c>
      <c r="H15" s="81">
        <f t="shared" si="0"/>
        <v>-18.357672604939214</v>
      </c>
      <c r="I15" s="81">
        <f t="shared" si="1"/>
        <v>-1.9955654101995566</v>
      </c>
      <c r="J15" s="81">
        <f t="shared" si="2"/>
        <v>5.359736982949767</v>
      </c>
      <c r="K15" s="81">
        <f t="shared" si="3"/>
        <v>14.993501032189005</v>
      </c>
    </row>
    <row r="16" spans="1:11" ht="12.75">
      <c r="A16" s="57">
        <v>1985</v>
      </c>
      <c r="B16" s="79">
        <v>5684</v>
      </c>
      <c r="C16" s="79">
        <v>6623</v>
      </c>
      <c r="D16" s="79">
        <v>7802</v>
      </c>
      <c r="E16" s="79">
        <v>7178</v>
      </c>
      <c r="F16" s="79">
        <v>27287</v>
      </c>
      <c r="G16" s="79">
        <f t="shared" si="4"/>
        <v>6821.75</v>
      </c>
      <c r="H16" s="81">
        <f t="shared" si="0"/>
        <v>-16.678271704474657</v>
      </c>
      <c r="I16" s="81">
        <f t="shared" si="1"/>
        <v>-2.913475281269469</v>
      </c>
      <c r="J16" s="81">
        <f t="shared" si="2"/>
        <v>14.369479972147909</v>
      </c>
      <c r="K16" s="81">
        <f t="shared" si="3"/>
        <v>5.222267013596218</v>
      </c>
    </row>
    <row r="17" spans="1:11" ht="12.75">
      <c r="A17" s="57">
        <v>1986</v>
      </c>
      <c r="B17" s="79">
        <v>5745</v>
      </c>
      <c r="C17" s="79">
        <v>6207</v>
      </c>
      <c r="D17" s="79">
        <v>6656</v>
      </c>
      <c r="E17" s="79">
        <v>7509</v>
      </c>
      <c r="F17" s="79">
        <v>26117</v>
      </c>
      <c r="G17" s="79">
        <f t="shared" si="4"/>
        <v>6529.25</v>
      </c>
      <c r="H17" s="81">
        <f t="shared" si="0"/>
        <v>-12.011333614121071</v>
      </c>
      <c r="I17" s="81">
        <f t="shared" si="1"/>
        <v>-4.935482635831068</v>
      </c>
      <c r="J17" s="81">
        <f t="shared" si="2"/>
        <v>1.9412643106022898</v>
      </c>
      <c r="K17" s="81">
        <f t="shared" si="3"/>
        <v>15.005551939349848</v>
      </c>
    </row>
    <row r="18" spans="1:11" ht="12.75">
      <c r="A18" s="57">
        <v>1987</v>
      </c>
      <c r="B18" s="79">
        <v>5145</v>
      </c>
      <c r="C18" s="79">
        <v>5977</v>
      </c>
      <c r="D18" s="79">
        <v>7013</v>
      </c>
      <c r="E18" s="79">
        <v>6613</v>
      </c>
      <c r="F18" s="79">
        <v>24748</v>
      </c>
      <c r="G18" s="79">
        <f t="shared" si="4"/>
        <v>6187</v>
      </c>
      <c r="H18" s="81">
        <f t="shared" si="0"/>
        <v>-16.84176499111039</v>
      </c>
      <c r="I18" s="81">
        <f t="shared" si="1"/>
        <v>-3.394213673832229</v>
      </c>
      <c r="J18" s="81">
        <f t="shared" si="2"/>
        <v>13.350573783740101</v>
      </c>
      <c r="K18" s="81">
        <f t="shared" si="3"/>
        <v>6.885404881202521</v>
      </c>
    </row>
    <row r="19" spans="1:11" ht="12.75">
      <c r="A19" s="57">
        <v>1988</v>
      </c>
      <c r="B19" s="79">
        <v>5629</v>
      </c>
      <c r="C19" s="79">
        <v>5808</v>
      </c>
      <c r="D19" s="79">
        <v>6956</v>
      </c>
      <c r="E19" s="79">
        <v>7032</v>
      </c>
      <c r="F19" s="79">
        <v>25425</v>
      </c>
      <c r="G19" s="79">
        <f t="shared" si="4"/>
        <v>6356.25</v>
      </c>
      <c r="H19" s="81">
        <f t="shared" si="0"/>
        <v>-11.44149459193707</v>
      </c>
      <c r="I19" s="81">
        <f t="shared" si="1"/>
        <v>-8.625368731563421</v>
      </c>
      <c r="J19" s="81">
        <f t="shared" si="2"/>
        <v>9.43559488692232</v>
      </c>
      <c r="K19" s="81">
        <f t="shared" si="3"/>
        <v>10.631268436578171</v>
      </c>
    </row>
    <row r="20" spans="1:11" ht="12.75">
      <c r="A20" s="57">
        <v>1989</v>
      </c>
      <c r="B20" s="79">
        <v>6255</v>
      </c>
      <c r="C20" s="79">
        <v>6332</v>
      </c>
      <c r="D20" s="79">
        <v>7410</v>
      </c>
      <c r="E20" s="79">
        <v>7535</v>
      </c>
      <c r="F20" s="79">
        <v>27532</v>
      </c>
      <c r="G20" s="79">
        <f t="shared" si="4"/>
        <v>6883</v>
      </c>
      <c r="H20" s="81">
        <f t="shared" si="0"/>
        <v>-9.123928519540899</v>
      </c>
      <c r="I20" s="81">
        <f t="shared" si="1"/>
        <v>-8.005230277495277</v>
      </c>
      <c r="J20" s="81">
        <f t="shared" si="2"/>
        <v>7.656545111143397</v>
      </c>
      <c r="K20" s="81">
        <f t="shared" si="3"/>
        <v>9.47261368589278</v>
      </c>
    </row>
    <row r="21" spans="1:11" ht="12.75">
      <c r="A21" s="57">
        <v>1990</v>
      </c>
      <c r="B21" s="79">
        <v>6184</v>
      </c>
      <c r="C21" s="79">
        <v>6559</v>
      </c>
      <c r="D21" s="79">
        <v>7360</v>
      </c>
      <c r="E21" s="79">
        <v>7125</v>
      </c>
      <c r="F21" s="79">
        <v>27228</v>
      </c>
      <c r="G21" s="79">
        <f t="shared" si="4"/>
        <v>6807</v>
      </c>
      <c r="H21" s="81">
        <f t="shared" si="0"/>
        <v>-9.152343176142207</v>
      </c>
      <c r="I21" s="81">
        <f t="shared" si="1"/>
        <v>-3.6433083590421624</v>
      </c>
      <c r="J21" s="81">
        <f t="shared" si="2"/>
        <v>8.123990010283531</v>
      </c>
      <c r="K21" s="81">
        <f t="shared" si="3"/>
        <v>4.671661524900838</v>
      </c>
    </row>
    <row r="22" spans="1:11" ht="12.75">
      <c r="A22" s="57">
        <v>1991</v>
      </c>
      <c r="B22" s="79">
        <v>5646</v>
      </c>
      <c r="C22" s="79">
        <v>6114</v>
      </c>
      <c r="D22" s="79">
        <v>6827</v>
      </c>
      <c r="E22" s="79">
        <v>6759</v>
      </c>
      <c r="F22" s="79">
        <v>25346</v>
      </c>
      <c r="G22" s="79">
        <f t="shared" si="4"/>
        <v>6336.5</v>
      </c>
      <c r="H22" s="81">
        <f t="shared" si="0"/>
        <v>-10.897182987453641</v>
      </c>
      <c r="I22" s="81">
        <f t="shared" si="1"/>
        <v>-3.511402193640022</v>
      </c>
      <c r="J22" s="81">
        <f t="shared" si="2"/>
        <v>7.740866408900812</v>
      </c>
      <c r="K22" s="81">
        <f t="shared" si="3"/>
        <v>6.667718772192851</v>
      </c>
    </row>
    <row r="23" spans="1:11" ht="12.75">
      <c r="A23" s="57">
        <v>1992</v>
      </c>
      <c r="B23" s="79">
        <v>5886</v>
      </c>
      <c r="C23" s="79">
        <v>5701</v>
      </c>
      <c r="D23" s="79">
        <v>6453</v>
      </c>
      <c r="E23" s="79">
        <v>6133</v>
      </c>
      <c r="F23" s="79">
        <v>24173</v>
      </c>
      <c r="G23" s="79">
        <f t="shared" si="4"/>
        <v>6043.25</v>
      </c>
      <c r="H23" s="81">
        <f t="shared" si="0"/>
        <v>-2.6020766971414386</v>
      </c>
      <c r="I23" s="81">
        <f t="shared" si="1"/>
        <v>-5.6633433996607785</v>
      </c>
      <c r="J23" s="81">
        <f t="shared" si="2"/>
        <v>6.780292061390808</v>
      </c>
      <c r="K23" s="81">
        <f t="shared" si="3"/>
        <v>1.4851280354114094</v>
      </c>
    </row>
    <row r="24" spans="1:11" ht="12.75">
      <c r="A24" s="57">
        <v>1993</v>
      </c>
      <c r="B24" s="79">
        <v>5089</v>
      </c>
      <c r="C24" s="79">
        <v>5566</v>
      </c>
      <c r="D24" s="79">
        <v>5910</v>
      </c>
      <c r="E24" s="79">
        <v>5849</v>
      </c>
      <c r="F24" s="79">
        <v>22414</v>
      </c>
      <c r="G24" s="79">
        <f t="shared" si="4"/>
        <v>5603.5</v>
      </c>
      <c r="H24" s="81">
        <f t="shared" si="0"/>
        <v>-9.181761399125547</v>
      </c>
      <c r="I24" s="81">
        <f t="shared" si="1"/>
        <v>-0.669224591772999</v>
      </c>
      <c r="J24" s="81">
        <f t="shared" si="2"/>
        <v>5.469795663424645</v>
      </c>
      <c r="K24" s="81">
        <f t="shared" si="3"/>
        <v>4.381190327473901</v>
      </c>
    </row>
    <row r="25" spans="1:11" ht="12.75">
      <c r="A25" s="57">
        <v>1994</v>
      </c>
      <c r="B25" s="79">
        <v>5522</v>
      </c>
      <c r="C25" s="79">
        <v>5164</v>
      </c>
      <c r="D25" s="79">
        <v>5674</v>
      </c>
      <c r="E25" s="79">
        <v>6213</v>
      </c>
      <c r="F25" s="79">
        <v>22573</v>
      </c>
      <c r="G25" s="79">
        <f t="shared" si="4"/>
        <v>5643.25</v>
      </c>
      <c r="H25" s="81">
        <f t="shared" si="0"/>
        <v>-2.1485845922119347</v>
      </c>
      <c r="I25" s="81">
        <f t="shared" si="1"/>
        <v>-8.492446728392327</v>
      </c>
      <c r="J25" s="81">
        <f t="shared" si="2"/>
        <v>0.5448987728702432</v>
      </c>
      <c r="K25" s="81">
        <f t="shared" si="3"/>
        <v>10.096132547734019</v>
      </c>
    </row>
    <row r="26" spans="1:11" ht="12.75">
      <c r="A26" s="57">
        <v>1995</v>
      </c>
      <c r="B26" s="79">
        <v>5172</v>
      </c>
      <c r="C26" s="79">
        <v>5115</v>
      </c>
      <c r="D26" s="79">
        <v>5971</v>
      </c>
      <c r="E26" s="79">
        <v>5936</v>
      </c>
      <c r="F26" s="79">
        <v>22194</v>
      </c>
      <c r="G26" s="79">
        <f t="shared" si="4"/>
        <v>5548.5</v>
      </c>
      <c r="H26" s="81">
        <f t="shared" si="0"/>
        <v>-6.785617734522844</v>
      </c>
      <c r="I26" s="81">
        <f t="shared" si="1"/>
        <v>-7.812922411462558</v>
      </c>
      <c r="J26" s="81">
        <f t="shared" si="2"/>
        <v>7.614670631702261</v>
      </c>
      <c r="K26" s="81">
        <f t="shared" si="3"/>
        <v>6.98386951428314</v>
      </c>
    </row>
    <row r="27" spans="1:11" ht="12.75">
      <c r="A27" s="57">
        <v>1996</v>
      </c>
      <c r="B27" s="79">
        <v>4519</v>
      </c>
      <c r="C27" s="79">
        <v>5108</v>
      </c>
      <c r="D27" s="79">
        <v>5905</v>
      </c>
      <c r="E27" s="79">
        <v>6184</v>
      </c>
      <c r="F27" s="79">
        <v>21716</v>
      </c>
      <c r="G27" s="79">
        <f t="shared" si="4"/>
        <v>5429</v>
      </c>
      <c r="H27" s="81">
        <f t="shared" si="0"/>
        <v>-16.761834592005894</v>
      </c>
      <c r="I27" s="81">
        <f t="shared" si="1"/>
        <v>-5.912691103333947</v>
      </c>
      <c r="J27" s="81">
        <f t="shared" si="2"/>
        <v>8.767728863510776</v>
      </c>
      <c r="K27" s="81">
        <f t="shared" si="3"/>
        <v>13.906796831829066</v>
      </c>
    </row>
    <row r="28" spans="1:11" ht="12.75">
      <c r="A28" s="57">
        <v>1997</v>
      </c>
      <c r="B28" s="79">
        <v>5468</v>
      </c>
      <c r="C28" s="79">
        <v>5407</v>
      </c>
      <c r="D28" s="79">
        <v>5740</v>
      </c>
      <c r="E28" s="79">
        <v>6014</v>
      </c>
      <c r="F28" s="79">
        <v>22629</v>
      </c>
      <c r="G28" s="79">
        <f t="shared" si="4"/>
        <v>5657.25</v>
      </c>
      <c r="H28" s="81">
        <f t="shared" si="0"/>
        <v>-3.3452649255380265</v>
      </c>
      <c r="I28" s="81">
        <f t="shared" si="1"/>
        <v>-4.423527332184365</v>
      </c>
      <c r="J28" s="81">
        <f t="shared" si="2"/>
        <v>1.462724822130894</v>
      </c>
      <c r="K28" s="81">
        <f t="shared" si="3"/>
        <v>6.306067435591498</v>
      </c>
    </row>
    <row r="29" spans="1:11" ht="12.75">
      <c r="A29" s="57">
        <v>1998</v>
      </c>
      <c r="B29" s="79">
        <v>5060</v>
      </c>
      <c r="C29" s="79">
        <v>5419</v>
      </c>
      <c r="D29" s="79">
        <v>5780</v>
      </c>
      <c r="E29" s="79">
        <v>6208</v>
      </c>
      <c r="F29" s="79">
        <v>22467</v>
      </c>
      <c r="G29" s="79">
        <f t="shared" si="4"/>
        <v>5616.75</v>
      </c>
      <c r="H29" s="81">
        <f t="shared" si="0"/>
        <v>-9.91231584101126</v>
      </c>
      <c r="I29" s="81">
        <f t="shared" si="1"/>
        <v>-3.52071927716206</v>
      </c>
      <c r="J29" s="81">
        <f t="shared" si="2"/>
        <v>2.9064850669871367</v>
      </c>
      <c r="K29" s="81">
        <f t="shared" si="3"/>
        <v>10.526550051186184</v>
      </c>
    </row>
    <row r="30" spans="1:11" ht="12.75">
      <c r="A30" s="57">
        <v>1999</v>
      </c>
      <c r="B30" s="79">
        <v>5129</v>
      </c>
      <c r="C30" s="79">
        <v>4888</v>
      </c>
      <c r="D30" s="79">
        <v>5377</v>
      </c>
      <c r="E30" s="79">
        <v>5609</v>
      </c>
      <c r="F30" s="79">
        <v>21003</v>
      </c>
      <c r="G30" s="79">
        <f t="shared" si="4"/>
        <v>5250.75</v>
      </c>
      <c r="H30" s="81">
        <f t="shared" si="0"/>
        <v>-2.3187163738513545</v>
      </c>
      <c r="I30" s="81">
        <f t="shared" si="1"/>
        <v>-6.908536875684426</v>
      </c>
      <c r="J30" s="81">
        <f t="shared" si="2"/>
        <v>2.404418416416702</v>
      </c>
      <c r="K30" s="81">
        <f t="shared" si="3"/>
        <v>6.822834833119078</v>
      </c>
    </row>
    <row r="31" spans="1:11" ht="12.75">
      <c r="A31" s="57">
        <v>2000</v>
      </c>
      <c r="B31" s="79">
        <v>4936</v>
      </c>
      <c r="C31" s="79">
        <v>4828</v>
      </c>
      <c r="D31" s="79">
        <v>5112</v>
      </c>
      <c r="E31" s="79">
        <v>5635</v>
      </c>
      <c r="F31" s="79">
        <v>20511</v>
      </c>
      <c r="G31" s="79">
        <f t="shared" si="4"/>
        <v>5127.75</v>
      </c>
      <c r="H31" s="81">
        <f t="shared" si="0"/>
        <v>-3.739456876797816</v>
      </c>
      <c r="I31" s="81">
        <f t="shared" si="1"/>
        <v>-5.845643800887329</v>
      </c>
      <c r="J31" s="81">
        <f t="shared" si="2"/>
        <v>-0.307152259763054</v>
      </c>
      <c r="K31" s="81">
        <f t="shared" si="3"/>
        <v>9.892252937448198</v>
      </c>
    </row>
    <row r="32" spans="1:11" ht="12.75">
      <c r="A32" s="57">
        <v>2001</v>
      </c>
      <c r="B32" s="79">
        <v>4718</v>
      </c>
      <c r="C32" s="79">
        <v>4794</v>
      </c>
      <c r="D32" s="79">
        <v>5130</v>
      </c>
      <c r="E32" s="79">
        <v>5271</v>
      </c>
      <c r="F32" s="79">
        <v>19913</v>
      </c>
      <c r="G32" s="79">
        <f t="shared" si="4"/>
        <v>4978.25</v>
      </c>
      <c r="H32" s="81">
        <f t="shared" si="0"/>
        <v>-5.227740671922865</v>
      </c>
      <c r="I32" s="81">
        <f t="shared" si="1"/>
        <v>-3.701099784060664</v>
      </c>
      <c r="J32" s="81">
        <f t="shared" si="2"/>
        <v>3.0482599306985385</v>
      </c>
      <c r="K32" s="81">
        <f t="shared" si="3"/>
        <v>5.88058052528499</v>
      </c>
    </row>
    <row r="33" spans="1:11" ht="13.5" customHeight="1">
      <c r="A33" s="57">
        <v>2002</v>
      </c>
      <c r="B33" s="79">
        <v>4527</v>
      </c>
      <c r="C33" s="79">
        <v>4615</v>
      </c>
      <c r="D33" s="79">
        <v>5139</v>
      </c>
      <c r="E33" s="79">
        <v>4992</v>
      </c>
      <c r="F33" s="79">
        <v>19273</v>
      </c>
      <c r="G33" s="79">
        <f t="shared" si="4"/>
        <v>4818.25</v>
      </c>
      <c r="H33" s="81">
        <f t="shared" si="0"/>
        <v>-6.0447257821823275</v>
      </c>
      <c r="I33" s="81">
        <f t="shared" si="1"/>
        <v>-4.21833653297359</v>
      </c>
      <c r="J33" s="81">
        <f t="shared" si="2"/>
        <v>6.656981269132984</v>
      </c>
      <c r="K33" s="81">
        <f t="shared" si="3"/>
        <v>3.6060810460229336</v>
      </c>
    </row>
    <row r="34" spans="1:11" ht="12.75">
      <c r="A34" s="70">
        <v>2003</v>
      </c>
      <c r="B34" s="80">
        <v>4238</v>
      </c>
      <c r="C34" s="80">
        <v>4534</v>
      </c>
      <c r="D34" s="80">
        <v>4963</v>
      </c>
      <c r="E34" s="80">
        <v>5006</v>
      </c>
      <c r="F34" s="80">
        <v>18741</v>
      </c>
      <c r="G34" s="80">
        <f t="shared" si="4"/>
        <v>4685.25</v>
      </c>
      <c r="H34" s="82">
        <f t="shared" si="0"/>
        <v>-9.545915372712235</v>
      </c>
      <c r="I34" s="82">
        <f t="shared" si="1"/>
        <v>-3.2282162104476817</v>
      </c>
      <c r="J34" s="82">
        <f t="shared" si="2"/>
        <v>5.928178859185742</v>
      </c>
      <c r="K34" s="82">
        <f t="shared" si="3"/>
        <v>6.845952723974174</v>
      </c>
    </row>
    <row r="35" spans="1:11" ht="12.75">
      <c r="A35" s="70">
        <v>2004</v>
      </c>
      <c r="B35" s="80">
        <v>4165</v>
      </c>
      <c r="C35" s="80">
        <v>4623</v>
      </c>
      <c r="D35" s="80">
        <v>4766</v>
      </c>
      <c r="E35" s="80">
        <v>4898</v>
      </c>
      <c r="F35" s="80">
        <v>18452</v>
      </c>
      <c r="G35" s="80">
        <f>SUM(B35:E35)/4</f>
        <v>4613</v>
      </c>
      <c r="H35" s="82">
        <f>SUM(B35-G35)*100/G35</f>
        <v>-9.711684370257966</v>
      </c>
      <c r="I35" s="82">
        <f>SUM(C35-G35)*100/G35</f>
        <v>0.21677866897897247</v>
      </c>
      <c r="J35" s="82">
        <f>SUM(D35-G35)*100/G35</f>
        <v>3.316713635378279</v>
      </c>
      <c r="K35" s="82">
        <f>SUM(E35-G35)*100/G35</f>
        <v>6.178192065900715</v>
      </c>
    </row>
    <row r="36" spans="1:11" ht="12.75">
      <c r="A36" s="70">
        <v>2005</v>
      </c>
      <c r="B36" s="80">
        <v>4069</v>
      </c>
      <c r="C36" s="80">
        <v>4305</v>
      </c>
      <c r="D36" s="80">
        <v>4541</v>
      </c>
      <c r="E36" s="80">
        <v>4906</v>
      </c>
      <c r="F36" s="80">
        <v>17821</v>
      </c>
      <c r="G36" s="80">
        <f>SUM(B36:E36)/4</f>
        <v>4455.25</v>
      </c>
      <c r="H36" s="82">
        <f>SUM(B36-G36)*100/G36</f>
        <v>-8.66954716345884</v>
      </c>
      <c r="I36" s="82">
        <f>SUM(C36-G36)*100/G36</f>
        <v>-3.372425789798552</v>
      </c>
      <c r="J36" s="82">
        <f>SUM(D36-G36)*100/G36</f>
        <v>1.9246955838617361</v>
      </c>
      <c r="K36" s="82">
        <f>SUM(E36-G36)*100/G36</f>
        <v>10.117277369395657</v>
      </c>
    </row>
    <row r="74" s="70" customFormat="1" ht="12.75"/>
    <row r="75" s="70" customFormat="1" ht="12.75"/>
  </sheetData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5546875" style="86" customWidth="1"/>
    <col min="2" max="2" width="8.99609375" style="86" customWidth="1"/>
    <col min="3" max="7" width="8.3359375" style="86" customWidth="1"/>
    <col min="8" max="8" width="1.5625" style="86" customWidth="1"/>
    <col min="9" max="11" width="8.3359375" style="86" customWidth="1"/>
    <col min="12" max="12" width="1.99609375" style="86" customWidth="1"/>
    <col min="13" max="14" width="8.3359375" style="86" customWidth="1"/>
    <col min="15" max="15" width="3.88671875" style="86" customWidth="1"/>
    <col min="16" max="16" width="8.21484375" style="86" customWidth="1"/>
    <col min="17" max="17" width="4.3359375" style="86" customWidth="1"/>
    <col min="18" max="18" width="4.4453125" style="86" customWidth="1"/>
    <col min="19" max="16384" width="7.10546875" style="86" customWidth="1"/>
  </cols>
  <sheetData>
    <row r="1" spans="1:14" ht="18.75">
      <c r="A1" s="83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 t="s">
        <v>0</v>
      </c>
    </row>
    <row r="2" spans="1:14" ht="18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1.75">
      <c r="A3" s="83" t="s">
        <v>125</v>
      </c>
      <c r="B3" s="84"/>
      <c r="C3" s="84"/>
      <c r="D3" s="84"/>
      <c r="E3" s="84"/>
      <c r="F3" s="84"/>
      <c r="G3" s="84"/>
      <c r="H3" s="84"/>
      <c r="I3" s="83"/>
      <c r="J3" s="84"/>
      <c r="K3" s="84"/>
      <c r="L3" s="84"/>
      <c r="M3" s="84"/>
      <c r="N3" s="84"/>
    </row>
    <row r="4" spans="1:14" ht="21.75">
      <c r="A4" s="83" t="s">
        <v>126</v>
      </c>
      <c r="B4" s="84"/>
      <c r="C4" s="84"/>
      <c r="D4" s="84"/>
      <c r="E4" s="84"/>
      <c r="F4" s="84"/>
      <c r="G4" s="84"/>
      <c r="H4" s="84"/>
      <c r="I4" s="83"/>
      <c r="J4" s="84"/>
      <c r="K4" s="84"/>
      <c r="L4" s="84"/>
      <c r="M4" s="84"/>
      <c r="N4" s="84"/>
    </row>
    <row r="5" spans="1:14" ht="18.75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6" customHeight="1" thickBot="1">
      <c r="A6" s="87"/>
      <c r="B6" s="87"/>
      <c r="C6" s="87"/>
      <c r="D6" s="87"/>
      <c r="E6" s="87"/>
      <c r="F6" s="87"/>
      <c r="G6" s="87"/>
      <c r="H6" s="88"/>
      <c r="I6" s="87"/>
      <c r="J6" s="87"/>
      <c r="K6" s="87"/>
      <c r="M6" s="87"/>
      <c r="N6" s="87"/>
    </row>
    <row r="7" spans="1:14" ht="18.75">
      <c r="A7" s="89"/>
      <c r="B7" s="90"/>
      <c r="C7" s="91" t="s">
        <v>86</v>
      </c>
      <c r="D7" s="89"/>
      <c r="E7" s="89"/>
      <c r="F7" s="89"/>
      <c r="G7" s="92"/>
      <c r="H7" s="89"/>
      <c r="I7" s="93" t="s">
        <v>127</v>
      </c>
      <c r="J7" s="94"/>
      <c r="K7" s="90"/>
      <c r="L7" s="90"/>
      <c r="M7" s="94" t="s">
        <v>87</v>
      </c>
      <c r="N7" s="94"/>
    </row>
    <row r="8" spans="1:14" ht="18.75">
      <c r="A8" s="89"/>
      <c r="B8" s="90"/>
      <c r="C8" s="95" t="s">
        <v>128</v>
      </c>
      <c r="D8" s="96"/>
      <c r="E8" s="96"/>
      <c r="F8" s="96"/>
      <c r="G8" s="96"/>
      <c r="H8" s="89"/>
      <c r="I8" s="95"/>
      <c r="J8" s="95"/>
      <c r="K8" s="96"/>
      <c r="L8" s="90"/>
      <c r="M8" s="94" t="s">
        <v>88</v>
      </c>
      <c r="N8" s="94"/>
    </row>
    <row r="9" spans="1:17" ht="15.75">
      <c r="A9" s="94"/>
      <c r="B9" s="90"/>
      <c r="C9" s="97" t="s">
        <v>89</v>
      </c>
      <c r="D9" s="97" t="s">
        <v>90</v>
      </c>
      <c r="E9" s="97" t="s">
        <v>91</v>
      </c>
      <c r="F9" s="97" t="s">
        <v>7</v>
      </c>
      <c r="G9" s="98" t="s">
        <v>92</v>
      </c>
      <c r="H9" s="98"/>
      <c r="I9" s="98" t="s">
        <v>89</v>
      </c>
      <c r="J9" s="97" t="s">
        <v>91</v>
      </c>
      <c r="K9" s="97" t="s">
        <v>92</v>
      </c>
      <c r="L9" s="90"/>
      <c r="M9" s="95" t="s">
        <v>93</v>
      </c>
      <c r="N9" s="95"/>
      <c r="Q9" s="86" t="s">
        <v>94</v>
      </c>
    </row>
    <row r="10" spans="1:17" ht="16.5" thickBot="1">
      <c r="A10" s="99"/>
      <c r="B10" s="99"/>
      <c r="C10" s="100"/>
      <c r="D10" s="100" t="s">
        <v>95</v>
      </c>
      <c r="E10" s="100" t="s">
        <v>96</v>
      </c>
      <c r="F10" s="100" t="s">
        <v>97</v>
      </c>
      <c r="G10" s="100" t="s">
        <v>98</v>
      </c>
      <c r="H10" s="98"/>
      <c r="I10" s="101"/>
      <c r="J10" s="101" t="s">
        <v>96</v>
      </c>
      <c r="K10" s="101"/>
      <c r="L10" s="90"/>
      <c r="M10" s="99" t="s">
        <v>99</v>
      </c>
      <c r="N10" s="99" t="s">
        <v>92</v>
      </c>
      <c r="Q10" s="86" t="s">
        <v>100</v>
      </c>
    </row>
    <row r="11" spans="1:14" ht="6" customHeight="1">
      <c r="A11" s="91"/>
      <c r="B11" s="90"/>
      <c r="C11" s="98"/>
      <c r="D11" s="98"/>
      <c r="E11" s="98"/>
      <c r="F11" s="98"/>
      <c r="G11" s="98"/>
      <c r="H11" s="98"/>
      <c r="I11" s="90"/>
      <c r="J11" s="102"/>
      <c r="K11" s="102"/>
      <c r="L11" s="90"/>
      <c r="M11" s="90"/>
      <c r="N11" s="90"/>
    </row>
    <row r="12" spans="1:14" ht="15.75">
      <c r="A12" s="91"/>
      <c r="B12" s="90"/>
      <c r="C12" s="98"/>
      <c r="D12" s="98"/>
      <c r="E12" s="98"/>
      <c r="F12" s="98"/>
      <c r="G12" s="103" t="s">
        <v>101</v>
      </c>
      <c r="H12" s="103"/>
      <c r="I12" s="90"/>
      <c r="J12" s="102"/>
      <c r="K12" s="104" t="s">
        <v>101</v>
      </c>
      <c r="L12" s="90"/>
      <c r="M12" s="90"/>
      <c r="N12" s="105" t="s">
        <v>51</v>
      </c>
    </row>
    <row r="13" spans="1:14" ht="6" customHeight="1">
      <c r="A13" s="91"/>
      <c r="B13" s="90"/>
      <c r="C13" s="98"/>
      <c r="D13" s="98"/>
      <c r="E13" s="98"/>
      <c r="F13" s="98"/>
      <c r="G13" s="98"/>
      <c r="H13" s="98"/>
      <c r="I13" s="90"/>
      <c r="J13" s="102"/>
      <c r="K13" s="102"/>
      <c r="L13" s="90"/>
      <c r="M13" s="90"/>
      <c r="N13" s="90"/>
    </row>
    <row r="14" spans="1:18" ht="15.75">
      <c r="A14" s="90"/>
      <c r="B14" s="106" t="s">
        <v>102</v>
      </c>
      <c r="C14" s="107">
        <v>3.2</v>
      </c>
      <c r="D14" s="107">
        <v>142.8</v>
      </c>
      <c r="E14" s="107">
        <v>146</v>
      </c>
      <c r="F14" s="107">
        <v>518.2</v>
      </c>
      <c r="G14" s="107">
        <v>664.2</v>
      </c>
      <c r="H14" s="107"/>
      <c r="I14" s="107">
        <v>30.4</v>
      </c>
      <c r="J14" s="107">
        <v>842.4</v>
      </c>
      <c r="K14" s="107">
        <v>3851.6</v>
      </c>
      <c r="L14" s="94"/>
      <c r="M14" s="108">
        <f>100*E14/J14</f>
        <v>17.331433998100664</v>
      </c>
      <c r="N14" s="108">
        <f>100*G14/K14</f>
        <v>17.244781389552394</v>
      </c>
      <c r="Q14" s="109">
        <f>E14-D14-C14</f>
        <v>-1.1546319456101628E-14</v>
      </c>
      <c r="R14" s="109">
        <f>G14-F14-E14</f>
        <v>0</v>
      </c>
    </row>
    <row r="15" spans="1:18" ht="15.75">
      <c r="A15" s="90"/>
      <c r="B15" s="110">
        <v>1981</v>
      </c>
      <c r="C15" s="111">
        <v>12</v>
      </c>
      <c r="D15" s="111">
        <v>286</v>
      </c>
      <c r="E15" s="111">
        <v>298</v>
      </c>
      <c r="F15" s="111">
        <v>797</v>
      </c>
      <c r="G15" s="111">
        <v>1095</v>
      </c>
      <c r="H15" s="111"/>
      <c r="I15" s="111">
        <v>61</v>
      </c>
      <c r="J15" s="111">
        <v>1457</v>
      </c>
      <c r="K15" s="111">
        <v>4863</v>
      </c>
      <c r="L15" s="90"/>
      <c r="M15" s="112">
        <f aca="true" t="shared" si="0" ref="M15:M40">100*E15/J15</f>
        <v>20.452985586822237</v>
      </c>
      <c r="N15" s="112">
        <f aca="true" t="shared" si="1" ref="N15:N40">100*G15/K15</f>
        <v>22.516964836520668</v>
      </c>
      <c r="Q15" s="109">
        <f aca="true" t="shared" si="2" ref="Q15:Q40">E15-D15-C15</f>
        <v>0</v>
      </c>
      <c r="R15" s="109">
        <f aca="true" t="shared" si="3" ref="R15:R40">G15-F15-E15</f>
        <v>0</v>
      </c>
    </row>
    <row r="16" spans="1:18" ht="15.75">
      <c r="A16" s="90"/>
      <c r="B16" s="110">
        <v>1982</v>
      </c>
      <c r="C16" s="111">
        <v>13</v>
      </c>
      <c r="D16" s="111">
        <v>308</v>
      </c>
      <c r="E16" s="111">
        <v>321</v>
      </c>
      <c r="F16" s="111">
        <v>701</v>
      </c>
      <c r="G16" s="111">
        <v>1022</v>
      </c>
      <c r="H16" s="111"/>
      <c r="I16" s="111">
        <v>66</v>
      </c>
      <c r="J16" s="111">
        <v>1541</v>
      </c>
      <c r="K16" s="111">
        <v>4717</v>
      </c>
      <c r="L16" s="90"/>
      <c r="M16" s="112">
        <f t="shared" si="0"/>
        <v>20.830629461388707</v>
      </c>
      <c r="N16" s="112">
        <f t="shared" si="1"/>
        <v>21.66631333474666</v>
      </c>
      <c r="Q16" s="109">
        <f t="shared" si="2"/>
        <v>0</v>
      </c>
      <c r="R16" s="109">
        <f t="shared" si="3"/>
        <v>0</v>
      </c>
    </row>
    <row r="17" spans="1:18" ht="15.75">
      <c r="A17" s="90"/>
      <c r="B17" s="110">
        <v>1983</v>
      </c>
      <c r="C17" s="111">
        <v>7</v>
      </c>
      <c r="D17" s="111">
        <v>316</v>
      </c>
      <c r="E17" s="111">
        <v>323</v>
      </c>
      <c r="F17" s="111">
        <v>695</v>
      </c>
      <c r="G17" s="111">
        <v>1018</v>
      </c>
      <c r="H17" s="111"/>
      <c r="I17" s="111">
        <v>73</v>
      </c>
      <c r="J17" s="111">
        <v>1511</v>
      </c>
      <c r="K17" s="111">
        <v>4861</v>
      </c>
      <c r="L17" s="90"/>
      <c r="M17" s="112">
        <f t="shared" si="0"/>
        <v>21.376571806750498</v>
      </c>
      <c r="N17" s="112">
        <f t="shared" si="1"/>
        <v>20.942192964410616</v>
      </c>
      <c r="Q17" s="109">
        <f t="shared" si="2"/>
        <v>0</v>
      </c>
      <c r="R17" s="109">
        <f t="shared" si="3"/>
        <v>0</v>
      </c>
    </row>
    <row r="18" spans="1:18" ht="15.75">
      <c r="A18" s="90"/>
      <c r="B18" s="110">
        <v>1984</v>
      </c>
      <c r="C18" s="111">
        <v>6</v>
      </c>
      <c r="D18" s="111">
        <v>259</v>
      </c>
      <c r="E18" s="111">
        <v>265</v>
      </c>
      <c r="F18" s="111">
        <v>696</v>
      </c>
      <c r="G18" s="111">
        <v>961</v>
      </c>
      <c r="H18" s="111"/>
      <c r="I18" s="111">
        <v>80</v>
      </c>
      <c r="J18" s="111">
        <v>1523</v>
      </c>
      <c r="K18" s="111">
        <v>4908</v>
      </c>
      <c r="L18" s="90"/>
      <c r="M18" s="112">
        <f t="shared" si="0"/>
        <v>17.399868680236377</v>
      </c>
      <c r="N18" s="112">
        <f t="shared" si="1"/>
        <v>19.580277098614506</v>
      </c>
      <c r="Q18" s="109">
        <f t="shared" si="2"/>
        <v>0</v>
      </c>
      <c r="R18" s="109">
        <f t="shared" si="3"/>
        <v>0</v>
      </c>
    </row>
    <row r="19" spans="1:18" ht="15.75">
      <c r="A19" s="90"/>
      <c r="B19" s="110">
        <v>1985</v>
      </c>
      <c r="C19" s="111">
        <v>14</v>
      </c>
      <c r="D19" s="111">
        <v>261</v>
      </c>
      <c r="E19" s="111">
        <v>275</v>
      </c>
      <c r="F19" s="111">
        <v>746</v>
      </c>
      <c r="G19" s="111">
        <v>1021</v>
      </c>
      <c r="H19" s="111"/>
      <c r="I19" s="111">
        <v>67</v>
      </c>
      <c r="J19" s="111">
        <v>1522</v>
      </c>
      <c r="K19" s="111">
        <v>5058</v>
      </c>
      <c r="L19" s="90"/>
      <c r="M19" s="112">
        <f t="shared" si="0"/>
        <v>18.068331143232587</v>
      </c>
      <c r="N19" s="112">
        <f t="shared" si="1"/>
        <v>20.18584420719652</v>
      </c>
      <c r="Q19" s="109">
        <f t="shared" si="2"/>
        <v>0</v>
      </c>
      <c r="R19" s="109">
        <f t="shared" si="3"/>
        <v>0</v>
      </c>
    </row>
    <row r="20" spans="1:18" ht="15.75">
      <c r="A20" s="90"/>
      <c r="B20" s="110">
        <v>1986</v>
      </c>
      <c r="C20" s="111">
        <v>9</v>
      </c>
      <c r="D20" s="111">
        <v>246</v>
      </c>
      <c r="E20" s="111">
        <v>255</v>
      </c>
      <c r="F20" s="111">
        <v>719</v>
      </c>
      <c r="G20" s="111">
        <v>974</v>
      </c>
      <c r="H20" s="111"/>
      <c r="I20" s="111">
        <v>65</v>
      </c>
      <c r="J20" s="111">
        <v>1368</v>
      </c>
      <c r="K20" s="111">
        <v>4649</v>
      </c>
      <c r="L20" s="90"/>
      <c r="M20" s="112">
        <f t="shared" si="0"/>
        <v>18.640350877192983</v>
      </c>
      <c r="N20" s="112">
        <f t="shared" si="1"/>
        <v>20.950742095074208</v>
      </c>
      <c r="Q20" s="109">
        <f t="shared" si="2"/>
        <v>0</v>
      </c>
      <c r="R20" s="109">
        <f t="shared" si="3"/>
        <v>0</v>
      </c>
    </row>
    <row r="21" spans="1:18" ht="15.75">
      <c r="A21" s="90"/>
      <c r="B21" s="110">
        <v>1987</v>
      </c>
      <c r="C21" s="111">
        <v>2</v>
      </c>
      <c r="D21" s="111">
        <v>215</v>
      </c>
      <c r="E21" s="111">
        <v>217</v>
      </c>
      <c r="F21" s="111">
        <v>633</v>
      </c>
      <c r="G21" s="111">
        <v>850</v>
      </c>
      <c r="H21" s="111"/>
      <c r="I21" s="111">
        <v>57</v>
      </c>
      <c r="J21" s="111">
        <v>1251</v>
      </c>
      <c r="K21" s="111">
        <v>4465</v>
      </c>
      <c r="L21" s="90"/>
      <c r="M21" s="112">
        <f t="shared" si="0"/>
        <v>17.346123101518785</v>
      </c>
      <c r="N21" s="112">
        <f t="shared" si="1"/>
        <v>19.036954087346025</v>
      </c>
      <c r="Q21" s="109">
        <f t="shared" si="2"/>
        <v>0</v>
      </c>
      <c r="R21" s="109">
        <f t="shared" si="3"/>
        <v>0</v>
      </c>
    </row>
    <row r="22" spans="1:18" ht="15.75">
      <c r="A22" s="90"/>
      <c r="B22" s="110">
        <v>1988</v>
      </c>
      <c r="C22" s="111">
        <v>9</v>
      </c>
      <c r="D22" s="111">
        <v>183</v>
      </c>
      <c r="E22" s="111">
        <v>192</v>
      </c>
      <c r="F22" s="111">
        <v>586</v>
      </c>
      <c r="G22" s="111">
        <v>778</v>
      </c>
      <c r="H22" s="111"/>
      <c r="I22" s="111">
        <v>51</v>
      </c>
      <c r="J22" s="111">
        <v>1222</v>
      </c>
      <c r="K22" s="111">
        <v>4393</v>
      </c>
      <c r="L22" s="90"/>
      <c r="M22" s="112">
        <f t="shared" si="0"/>
        <v>15.711947626841244</v>
      </c>
      <c r="N22" s="112">
        <f t="shared" si="1"/>
        <v>17.70999317095379</v>
      </c>
      <c r="Q22" s="109">
        <f t="shared" si="2"/>
        <v>0</v>
      </c>
      <c r="R22" s="109">
        <f t="shared" si="3"/>
        <v>0</v>
      </c>
    </row>
    <row r="23" spans="1:18" ht="15.75">
      <c r="A23" s="90"/>
      <c r="B23" s="110">
        <v>1989</v>
      </c>
      <c r="C23" s="111">
        <v>5</v>
      </c>
      <c r="D23" s="111">
        <v>217</v>
      </c>
      <c r="E23" s="111">
        <v>222</v>
      </c>
      <c r="F23" s="111">
        <v>577</v>
      </c>
      <c r="G23" s="111">
        <v>799</v>
      </c>
      <c r="H23" s="111"/>
      <c r="I23" s="111">
        <v>44</v>
      </c>
      <c r="J23" s="111">
        <v>1216</v>
      </c>
      <c r="K23" s="111">
        <v>4506</v>
      </c>
      <c r="L23" s="90"/>
      <c r="M23" s="112">
        <f t="shared" si="0"/>
        <v>18.25657894736842</v>
      </c>
      <c r="N23" s="112">
        <f t="shared" si="1"/>
        <v>17.73191300488238</v>
      </c>
      <c r="Q23" s="109">
        <f t="shared" si="2"/>
        <v>0</v>
      </c>
      <c r="R23" s="109">
        <f t="shared" si="3"/>
        <v>0</v>
      </c>
    </row>
    <row r="24" spans="1:18" ht="15.75">
      <c r="A24" s="90"/>
      <c r="B24" s="110">
        <v>1990</v>
      </c>
      <c r="C24" s="111">
        <v>5</v>
      </c>
      <c r="D24" s="111">
        <v>194</v>
      </c>
      <c r="E24" s="111">
        <v>199</v>
      </c>
      <c r="F24" s="111">
        <v>610</v>
      </c>
      <c r="G24" s="111">
        <v>809</v>
      </c>
      <c r="H24" s="111"/>
      <c r="I24" s="111">
        <v>48</v>
      </c>
      <c r="J24" s="111">
        <v>1131</v>
      </c>
      <c r="K24" s="111">
        <v>4611</v>
      </c>
      <c r="L24" s="90"/>
      <c r="M24" s="112">
        <f t="shared" si="0"/>
        <v>17.595048629531387</v>
      </c>
      <c r="N24" s="112">
        <f t="shared" si="1"/>
        <v>17.545001084363477</v>
      </c>
      <c r="Q24" s="109">
        <f t="shared" si="2"/>
        <v>0</v>
      </c>
      <c r="R24" s="109">
        <f t="shared" si="3"/>
        <v>0</v>
      </c>
    </row>
    <row r="25" spans="1:18" ht="15.75">
      <c r="A25" s="90"/>
      <c r="B25" s="110">
        <v>1991</v>
      </c>
      <c r="C25" s="111">
        <v>4</v>
      </c>
      <c r="D25" s="111">
        <v>173</v>
      </c>
      <c r="E25" s="111">
        <v>177</v>
      </c>
      <c r="F25" s="111">
        <v>551</v>
      </c>
      <c r="G25" s="111">
        <v>728</v>
      </c>
      <c r="H25" s="111"/>
      <c r="I25" s="111">
        <v>43</v>
      </c>
      <c r="J25" s="111">
        <v>1021</v>
      </c>
      <c r="K25" s="111">
        <v>4155</v>
      </c>
      <c r="L25" s="90"/>
      <c r="M25" s="112">
        <f t="shared" si="0"/>
        <v>17.33594515181195</v>
      </c>
      <c r="N25" s="112">
        <f t="shared" si="1"/>
        <v>17.521058965102288</v>
      </c>
      <c r="Q25" s="109">
        <f t="shared" si="2"/>
        <v>0</v>
      </c>
      <c r="R25" s="109">
        <f t="shared" si="3"/>
        <v>0</v>
      </c>
    </row>
    <row r="26" spans="1:18" ht="15.75">
      <c r="A26" s="90"/>
      <c r="B26" s="110">
        <v>1992</v>
      </c>
      <c r="C26" s="111">
        <v>3</v>
      </c>
      <c r="D26" s="111">
        <v>135</v>
      </c>
      <c r="E26" s="111">
        <v>138</v>
      </c>
      <c r="F26" s="111">
        <v>566</v>
      </c>
      <c r="G26" s="111">
        <v>704</v>
      </c>
      <c r="H26" s="111"/>
      <c r="I26" s="111">
        <v>41</v>
      </c>
      <c r="J26" s="111">
        <v>897</v>
      </c>
      <c r="K26" s="111">
        <v>4047</v>
      </c>
      <c r="L26" s="90"/>
      <c r="M26" s="112">
        <f t="shared" si="0"/>
        <v>15.384615384615385</v>
      </c>
      <c r="N26" s="112">
        <f t="shared" si="1"/>
        <v>17.39560168025698</v>
      </c>
      <c r="Q26" s="109">
        <f t="shared" si="2"/>
        <v>0</v>
      </c>
      <c r="R26" s="109">
        <f t="shared" si="3"/>
        <v>0</v>
      </c>
    </row>
    <row r="27" spans="1:18" ht="15.75">
      <c r="A27" s="90"/>
      <c r="B27" s="110">
        <v>1993</v>
      </c>
      <c r="C27" s="111">
        <v>2</v>
      </c>
      <c r="D27" s="111">
        <v>108</v>
      </c>
      <c r="E27" s="111">
        <v>110</v>
      </c>
      <c r="F27" s="111">
        <v>519</v>
      </c>
      <c r="G27" s="111">
        <v>629</v>
      </c>
      <c r="H27" s="111"/>
      <c r="I27" s="111">
        <v>39</v>
      </c>
      <c r="J27" s="111">
        <v>776</v>
      </c>
      <c r="K27" s="111">
        <v>3691</v>
      </c>
      <c r="L27" s="90"/>
      <c r="M27" s="112">
        <f t="shared" si="0"/>
        <v>14.175257731958762</v>
      </c>
      <c r="N27" s="112">
        <f t="shared" si="1"/>
        <v>17.041452180980762</v>
      </c>
      <c r="Q27" s="109">
        <f t="shared" si="2"/>
        <v>0</v>
      </c>
      <c r="R27" s="109">
        <f t="shared" si="3"/>
        <v>0</v>
      </c>
    </row>
    <row r="28" spans="1:18" ht="15.75">
      <c r="A28" s="90"/>
      <c r="B28" s="110">
        <v>1994</v>
      </c>
      <c r="C28" s="111">
        <v>4</v>
      </c>
      <c r="D28" s="111">
        <v>187</v>
      </c>
      <c r="E28" s="111">
        <v>191</v>
      </c>
      <c r="F28" s="111">
        <v>639</v>
      </c>
      <c r="G28" s="111">
        <v>830</v>
      </c>
      <c r="H28" s="111"/>
      <c r="I28" s="111">
        <v>37</v>
      </c>
      <c r="J28" s="111">
        <v>1029</v>
      </c>
      <c r="K28" s="111">
        <v>4163</v>
      </c>
      <c r="L28" s="90"/>
      <c r="M28" s="112">
        <f t="shared" si="0"/>
        <v>18.561710398445094</v>
      </c>
      <c r="N28" s="112">
        <f t="shared" si="1"/>
        <v>19.93754503963488</v>
      </c>
      <c r="Q28" s="109">
        <f t="shared" si="2"/>
        <v>0</v>
      </c>
      <c r="R28" s="109">
        <f t="shared" si="3"/>
        <v>0</v>
      </c>
    </row>
    <row r="29" spans="1:18" ht="15.75">
      <c r="A29" s="90"/>
      <c r="B29" s="110">
        <v>1995</v>
      </c>
      <c r="C29" s="111">
        <v>3</v>
      </c>
      <c r="D29" s="111">
        <v>142</v>
      </c>
      <c r="E29" s="111">
        <v>145</v>
      </c>
      <c r="F29" s="111">
        <v>512</v>
      </c>
      <c r="G29" s="111">
        <v>657</v>
      </c>
      <c r="H29" s="111"/>
      <c r="I29" s="111">
        <v>30</v>
      </c>
      <c r="J29" s="111">
        <v>950</v>
      </c>
      <c r="K29" s="111">
        <v>3935</v>
      </c>
      <c r="L29" s="90"/>
      <c r="M29" s="112">
        <f t="shared" si="0"/>
        <v>15.263157894736842</v>
      </c>
      <c r="N29" s="112">
        <f t="shared" si="1"/>
        <v>16.696315120711564</v>
      </c>
      <c r="Q29" s="109">
        <f t="shared" si="2"/>
        <v>0</v>
      </c>
      <c r="R29" s="109">
        <f t="shared" si="3"/>
        <v>0</v>
      </c>
    </row>
    <row r="30" spans="1:18" ht="15.75">
      <c r="A30" s="90"/>
      <c r="B30" s="110">
        <v>1996</v>
      </c>
      <c r="C30" s="111">
        <v>2</v>
      </c>
      <c r="D30" s="111">
        <v>167</v>
      </c>
      <c r="E30" s="111">
        <v>169</v>
      </c>
      <c r="F30" s="111">
        <v>481</v>
      </c>
      <c r="G30" s="111">
        <v>650</v>
      </c>
      <c r="H30" s="111"/>
      <c r="I30" s="111">
        <v>27</v>
      </c>
      <c r="J30" s="111">
        <v>790</v>
      </c>
      <c r="K30" s="111">
        <v>3827</v>
      </c>
      <c r="L30" s="90"/>
      <c r="M30" s="112">
        <f t="shared" si="0"/>
        <v>21.39240506329114</v>
      </c>
      <c r="N30" s="112">
        <f t="shared" si="1"/>
        <v>16.9845832244578</v>
      </c>
      <c r="Q30" s="109">
        <f t="shared" si="2"/>
        <v>0</v>
      </c>
      <c r="R30" s="109">
        <f t="shared" si="3"/>
        <v>0</v>
      </c>
    </row>
    <row r="31" spans="1:18" ht="15.75">
      <c r="A31" s="90"/>
      <c r="B31" s="110">
        <v>1997</v>
      </c>
      <c r="C31" s="111">
        <v>1</v>
      </c>
      <c r="D31" s="111">
        <v>114</v>
      </c>
      <c r="E31" s="111">
        <v>115</v>
      </c>
      <c r="F31" s="111">
        <v>471</v>
      </c>
      <c r="G31" s="111">
        <v>586</v>
      </c>
      <c r="H31" s="111"/>
      <c r="I31" s="111">
        <v>26</v>
      </c>
      <c r="J31" s="111">
        <v>745</v>
      </c>
      <c r="K31" s="111">
        <v>3798</v>
      </c>
      <c r="L31" s="90"/>
      <c r="M31" s="112">
        <f t="shared" si="0"/>
        <v>15.436241610738255</v>
      </c>
      <c r="N31" s="112">
        <f t="shared" si="1"/>
        <v>15.429173249078463</v>
      </c>
      <c r="Q31" s="109">
        <f t="shared" si="2"/>
        <v>0</v>
      </c>
      <c r="R31" s="109">
        <f t="shared" si="3"/>
        <v>0</v>
      </c>
    </row>
    <row r="32" spans="1:18" ht="15.75">
      <c r="A32" s="90"/>
      <c r="B32" s="110">
        <v>1998</v>
      </c>
      <c r="C32" s="111">
        <v>6</v>
      </c>
      <c r="D32" s="111">
        <v>104</v>
      </c>
      <c r="E32" s="111">
        <v>110</v>
      </c>
      <c r="F32" s="111">
        <v>488</v>
      </c>
      <c r="G32" s="111">
        <v>598</v>
      </c>
      <c r="H32" s="111"/>
      <c r="I32" s="111">
        <v>32</v>
      </c>
      <c r="J32" s="111">
        <v>698</v>
      </c>
      <c r="K32" s="111">
        <v>3535</v>
      </c>
      <c r="L32" s="90"/>
      <c r="M32" s="112">
        <f t="shared" si="0"/>
        <v>15.759312320916905</v>
      </c>
      <c r="N32" s="112">
        <f t="shared" si="1"/>
        <v>16.916548797736915</v>
      </c>
      <c r="Q32" s="109">
        <f t="shared" si="2"/>
        <v>0</v>
      </c>
      <c r="R32" s="109">
        <f t="shared" si="3"/>
        <v>0</v>
      </c>
    </row>
    <row r="33" spans="1:18" ht="15.75">
      <c r="A33" s="90"/>
      <c r="B33" s="110">
        <v>1999</v>
      </c>
      <c r="C33" s="113">
        <v>4</v>
      </c>
      <c r="D33" s="113">
        <v>86</v>
      </c>
      <c r="E33" s="113">
        <v>90</v>
      </c>
      <c r="F33" s="113">
        <v>508</v>
      </c>
      <c r="G33" s="113">
        <v>598</v>
      </c>
      <c r="H33" s="113"/>
      <c r="I33" s="113">
        <v>25</v>
      </c>
      <c r="J33" s="113">
        <v>625</v>
      </c>
      <c r="K33" s="113">
        <v>3196</v>
      </c>
      <c r="L33" s="114"/>
      <c r="M33" s="115">
        <f t="shared" si="0"/>
        <v>14.4</v>
      </c>
      <c r="N33" s="115">
        <f t="shared" si="1"/>
        <v>18.710888610763455</v>
      </c>
      <c r="Q33" s="109">
        <f t="shared" si="2"/>
        <v>0</v>
      </c>
      <c r="R33" s="109">
        <f t="shared" si="3"/>
        <v>0</v>
      </c>
    </row>
    <row r="34" spans="1:18" ht="15.75">
      <c r="A34" s="90"/>
      <c r="B34" s="110">
        <v>2000</v>
      </c>
      <c r="C34" s="113">
        <v>4</v>
      </c>
      <c r="D34" s="113">
        <v>118</v>
      </c>
      <c r="E34" s="113">
        <v>122</v>
      </c>
      <c r="F34" s="113">
        <v>432</v>
      </c>
      <c r="G34" s="113">
        <v>554</v>
      </c>
      <c r="H34" s="113"/>
      <c r="I34" s="113">
        <v>21</v>
      </c>
      <c r="J34" s="113">
        <v>561</v>
      </c>
      <c r="K34" s="113">
        <v>3000</v>
      </c>
      <c r="L34" s="114"/>
      <c r="M34" s="115">
        <f t="shared" si="0"/>
        <v>21.74688057040998</v>
      </c>
      <c r="N34" s="115">
        <f t="shared" si="1"/>
        <v>18.466666666666665</v>
      </c>
      <c r="Q34" s="109">
        <f t="shared" si="2"/>
        <v>0</v>
      </c>
      <c r="R34" s="109">
        <f t="shared" si="3"/>
        <v>0</v>
      </c>
    </row>
    <row r="35" spans="1:18" ht="15.75">
      <c r="A35" s="90"/>
      <c r="B35" s="110">
        <v>2001</v>
      </c>
      <c r="C35" s="113">
        <v>2</v>
      </c>
      <c r="D35" s="113">
        <v>103</v>
      </c>
      <c r="E35" s="113">
        <v>105</v>
      </c>
      <c r="F35" s="113">
        <v>476</v>
      </c>
      <c r="G35" s="113">
        <v>581</v>
      </c>
      <c r="H35" s="113"/>
      <c r="I35" s="113">
        <v>20</v>
      </c>
      <c r="J35" s="113">
        <v>544</v>
      </c>
      <c r="K35" s="113">
        <v>2923</v>
      </c>
      <c r="L35" s="114"/>
      <c r="M35" s="115">
        <f t="shared" si="0"/>
        <v>19.301470588235293</v>
      </c>
      <c r="N35" s="115">
        <f t="shared" si="1"/>
        <v>19.876838864180638</v>
      </c>
      <c r="Q35" s="109">
        <f t="shared" si="2"/>
        <v>0</v>
      </c>
      <c r="R35" s="109">
        <f t="shared" si="3"/>
        <v>0</v>
      </c>
    </row>
    <row r="36" spans="1:18" ht="15.75">
      <c r="A36" s="90"/>
      <c r="B36" s="110">
        <v>2002</v>
      </c>
      <c r="C36" s="113">
        <v>2</v>
      </c>
      <c r="D36" s="113">
        <v>113</v>
      </c>
      <c r="E36" s="113">
        <v>115</v>
      </c>
      <c r="F36" s="113">
        <v>452</v>
      </c>
      <c r="G36" s="113">
        <v>567</v>
      </c>
      <c r="H36" s="113"/>
      <c r="I36" s="113">
        <v>14</v>
      </c>
      <c r="J36" s="113">
        <v>527</v>
      </c>
      <c r="K36" s="113">
        <v>2747</v>
      </c>
      <c r="L36" s="114"/>
      <c r="M36" s="115">
        <f t="shared" si="0"/>
        <v>21.821631878557874</v>
      </c>
      <c r="N36" s="115">
        <f t="shared" si="1"/>
        <v>20.640698944302876</v>
      </c>
      <c r="Q36" s="109">
        <f t="shared" si="2"/>
        <v>0</v>
      </c>
      <c r="R36" s="109">
        <f t="shared" si="3"/>
        <v>0</v>
      </c>
    </row>
    <row r="37" spans="1:18" ht="15.75">
      <c r="A37" s="90"/>
      <c r="B37" s="110">
        <v>2003</v>
      </c>
      <c r="C37" s="113">
        <v>2</v>
      </c>
      <c r="D37" s="113">
        <v>71</v>
      </c>
      <c r="E37" s="113">
        <v>73</v>
      </c>
      <c r="F37" s="113">
        <v>356</v>
      </c>
      <c r="G37" s="113">
        <v>429</v>
      </c>
      <c r="H37" s="113"/>
      <c r="I37" s="113">
        <v>17</v>
      </c>
      <c r="J37" s="113">
        <v>431</v>
      </c>
      <c r="K37" s="113">
        <v>2478</v>
      </c>
      <c r="L37" s="114"/>
      <c r="M37" s="115">
        <f t="shared" si="0"/>
        <v>16.937354988399072</v>
      </c>
      <c r="N37" s="115">
        <f t="shared" si="1"/>
        <v>17.312348668280872</v>
      </c>
      <c r="Q37" s="109">
        <f t="shared" si="2"/>
        <v>0</v>
      </c>
      <c r="R37" s="109">
        <f t="shared" si="3"/>
        <v>0</v>
      </c>
    </row>
    <row r="38" spans="1:18" ht="15.75">
      <c r="A38" s="90"/>
      <c r="B38" s="110">
        <v>2004</v>
      </c>
      <c r="C38" s="113">
        <v>1</v>
      </c>
      <c r="D38" s="113">
        <v>78</v>
      </c>
      <c r="E38" s="113">
        <v>79</v>
      </c>
      <c r="F38" s="113">
        <v>343</v>
      </c>
      <c r="G38" s="113">
        <v>422</v>
      </c>
      <c r="H38" s="113"/>
      <c r="I38" s="113">
        <v>12</v>
      </c>
      <c r="J38" s="113">
        <v>383</v>
      </c>
      <c r="K38" s="113">
        <v>2394</v>
      </c>
      <c r="L38" s="114"/>
      <c r="M38" s="115">
        <f>100*E38/J38</f>
        <v>20.626631853785902</v>
      </c>
      <c r="N38" s="115">
        <f>100*G38/K38</f>
        <v>17.627401837928154</v>
      </c>
      <c r="Q38" s="109">
        <f>E38-D38-C38</f>
        <v>0</v>
      </c>
      <c r="R38" s="109">
        <f>G38-F38-E38</f>
        <v>0</v>
      </c>
    </row>
    <row r="39" spans="1:18" ht="15.75">
      <c r="A39" s="90"/>
      <c r="B39" s="110">
        <v>2005</v>
      </c>
      <c r="C39" s="113">
        <v>2</v>
      </c>
      <c r="D39" s="113">
        <v>55</v>
      </c>
      <c r="E39" s="113">
        <v>57</v>
      </c>
      <c r="F39" s="113">
        <v>402</v>
      </c>
      <c r="G39" s="113">
        <v>459</v>
      </c>
      <c r="H39" s="113"/>
      <c r="I39" s="113">
        <v>11</v>
      </c>
      <c r="J39" s="113">
        <v>368</v>
      </c>
      <c r="K39" s="113">
        <v>2166</v>
      </c>
      <c r="L39" s="114"/>
      <c r="M39" s="115">
        <f>100*E39/J39</f>
        <v>15.48913043478261</v>
      </c>
      <c r="N39" s="115">
        <f>100*G39/K39</f>
        <v>21.191135734072024</v>
      </c>
      <c r="Q39" s="109">
        <f>E39-D39-C39</f>
        <v>0</v>
      </c>
      <c r="R39" s="109">
        <f>G39-F39-E39</f>
        <v>0</v>
      </c>
    </row>
    <row r="40" spans="1:18" ht="16.5" thickBot="1">
      <c r="A40" s="116"/>
      <c r="B40" s="117" t="s">
        <v>103</v>
      </c>
      <c r="C40" s="118">
        <v>1.8</v>
      </c>
      <c r="D40" s="118">
        <v>84</v>
      </c>
      <c r="E40" s="118">
        <v>85.8</v>
      </c>
      <c r="F40" s="118">
        <v>405.8</v>
      </c>
      <c r="G40" s="118">
        <v>491.6</v>
      </c>
      <c r="H40" s="118"/>
      <c r="I40" s="118">
        <v>14.8</v>
      </c>
      <c r="J40" s="118">
        <v>450.6</v>
      </c>
      <c r="K40" s="118">
        <v>2541.6</v>
      </c>
      <c r="L40" s="119"/>
      <c r="M40" s="120">
        <f t="shared" si="0"/>
        <v>19.041278295605856</v>
      </c>
      <c r="N40" s="120">
        <f t="shared" si="1"/>
        <v>19.342146679257162</v>
      </c>
      <c r="Q40" s="109">
        <f t="shared" si="2"/>
        <v>-2.886579864025407E-15</v>
      </c>
      <c r="R40" s="109">
        <f t="shared" si="3"/>
        <v>0</v>
      </c>
    </row>
    <row r="41" spans="1:14" ht="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1:14" ht="15.75">
      <c r="A42" s="121" t="s">
        <v>104</v>
      </c>
      <c r="B42" s="90" t="s">
        <v>105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ht="15.75">
      <c r="A43" s="121" t="s">
        <v>106</v>
      </c>
      <c r="B43" s="90" t="s">
        <v>107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</row>
    <row r="44" spans="1:14" ht="15.75">
      <c r="A44" s="90"/>
      <c r="B44" s="90" t="s">
        <v>108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</row>
    <row r="45" spans="1:14" ht="15.75">
      <c r="A45" s="90"/>
      <c r="B45" s="90" t="s">
        <v>109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8" spans="1:3" ht="18.75">
      <c r="A48" s="83" t="s">
        <v>110</v>
      </c>
      <c r="B48" s="84"/>
      <c r="C48" s="84"/>
    </row>
    <row r="49" spans="1:3" ht="18.75">
      <c r="A49" s="84"/>
      <c r="B49" s="84"/>
      <c r="C49" s="84"/>
    </row>
    <row r="50" spans="1:9" ht="21.75">
      <c r="A50" s="83" t="s">
        <v>129</v>
      </c>
      <c r="B50" s="83"/>
      <c r="C50" s="84"/>
      <c r="I50" s="122"/>
    </row>
    <row r="51" spans="1:9" ht="18.75">
      <c r="A51" s="83" t="s">
        <v>111</v>
      </c>
      <c r="B51" s="83"/>
      <c r="C51" s="84"/>
      <c r="I51" s="122"/>
    </row>
    <row r="52" spans="1:3" ht="18.75">
      <c r="A52" s="83" t="s">
        <v>112</v>
      </c>
      <c r="B52" s="84"/>
      <c r="C52" s="84"/>
    </row>
    <row r="53" spans="1:12" ht="6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8"/>
      <c r="K53" s="88"/>
      <c r="L53" s="88"/>
    </row>
    <row r="54" spans="1:18" ht="15.75">
      <c r="A54" s="90"/>
      <c r="B54" s="90"/>
      <c r="C54" s="97"/>
      <c r="D54" s="97"/>
      <c r="E54" s="97" t="s">
        <v>113</v>
      </c>
      <c r="F54" s="97" t="s">
        <v>114</v>
      </c>
      <c r="G54" s="97"/>
      <c r="H54" s="97"/>
      <c r="I54" s="97" t="s">
        <v>92</v>
      </c>
      <c r="J54" s="123"/>
      <c r="K54" s="123"/>
      <c r="L54" s="123"/>
      <c r="Q54" s="86" t="s">
        <v>115</v>
      </c>
      <c r="R54" s="86" t="s">
        <v>116</v>
      </c>
    </row>
    <row r="55" spans="1:18" ht="16.5" thickBot="1">
      <c r="A55" s="116"/>
      <c r="B55" s="116"/>
      <c r="C55" s="117" t="s">
        <v>117</v>
      </c>
      <c r="D55" s="100" t="s">
        <v>118</v>
      </c>
      <c r="E55" s="100" t="s">
        <v>119</v>
      </c>
      <c r="F55" s="100" t="s">
        <v>120</v>
      </c>
      <c r="G55" s="100" t="s">
        <v>121</v>
      </c>
      <c r="H55" s="100"/>
      <c r="I55" s="100" t="s">
        <v>122</v>
      </c>
      <c r="J55" s="123"/>
      <c r="K55" s="123"/>
      <c r="L55" s="123"/>
      <c r="Q55" s="86" t="s">
        <v>123</v>
      </c>
      <c r="R55" s="86" t="s">
        <v>124</v>
      </c>
    </row>
    <row r="56" spans="1:18" ht="15.75">
      <c r="A56" s="90"/>
      <c r="B56" s="106" t="s">
        <v>102</v>
      </c>
      <c r="C56" s="124">
        <v>493.2</v>
      </c>
      <c r="D56" s="124">
        <v>64.2</v>
      </c>
      <c r="E56" s="124">
        <v>67</v>
      </c>
      <c r="F56" s="124">
        <v>29.2</v>
      </c>
      <c r="G56" s="124">
        <v>10.6</v>
      </c>
      <c r="H56" s="124"/>
      <c r="I56" s="124">
        <v>664.2</v>
      </c>
      <c r="J56" s="88"/>
      <c r="K56" s="88"/>
      <c r="L56" s="88"/>
      <c r="Q56" s="125">
        <f>I56-SUM(C56:G56)</f>
        <v>0</v>
      </c>
      <c r="R56" s="125">
        <f>I56-G14</f>
        <v>0</v>
      </c>
    </row>
    <row r="57" spans="1:18" ht="15.75">
      <c r="A57" s="90"/>
      <c r="B57" s="90">
        <v>1994</v>
      </c>
      <c r="C57" s="90">
        <v>568</v>
      </c>
      <c r="D57" s="90">
        <v>85</v>
      </c>
      <c r="E57" s="90">
        <v>114</v>
      </c>
      <c r="F57" s="90">
        <v>52</v>
      </c>
      <c r="G57" s="90">
        <v>11</v>
      </c>
      <c r="H57" s="90"/>
      <c r="I57" s="90">
        <v>830</v>
      </c>
      <c r="J57" s="88"/>
      <c r="K57" s="88"/>
      <c r="L57" s="88"/>
      <c r="Q57" s="125">
        <f aca="true" t="shared" si="4" ref="Q57:Q69">I57-SUM(C57:G57)</f>
        <v>0</v>
      </c>
      <c r="R57" s="125">
        <f aca="true" t="shared" si="5" ref="R57:R69">I57-G28</f>
        <v>0</v>
      </c>
    </row>
    <row r="58" spans="1:18" ht="15.75">
      <c r="A58" s="90"/>
      <c r="B58" s="90">
        <v>1995</v>
      </c>
      <c r="C58" s="90">
        <v>495</v>
      </c>
      <c r="D58" s="90">
        <v>66</v>
      </c>
      <c r="E58" s="90">
        <v>41</v>
      </c>
      <c r="F58" s="90">
        <v>39</v>
      </c>
      <c r="G58" s="90">
        <v>16</v>
      </c>
      <c r="H58" s="90"/>
      <c r="I58" s="90">
        <v>657</v>
      </c>
      <c r="J58" s="88"/>
      <c r="K58" s="88"/>
      <c r="L58" s="88"/>
      <c r="Q58" s="125">
        <f t="shared" si="4"/>
        <v>0</v>
      </c>
      <c r="R58" s="125">
        <f t="shared" si="5"/>
        <v>0</v>
      </c>
    </row>
    <row r="59" spans="1:18" ht="15.75">
      <c r="A59" s="90"/>
      <c r="B59" s="90">
        <v>1996</v>
      </c>
      <c r="C59" s="90">
        <v>491</v>
      </c>
      <c r="D59" s="90">
        <v>49</v>
      </c>
      <c r="E59" s="90">
        <v>70</v>
      </c>
      <c r="F59" s="90">
        <v>24</v>
      </c>
      <c r="G59" s="90">
        <v>16</v>
      </c>
      <c r="H59" s="90"/>
      <c r="I59" s="90">
        <v>650</v>
      </c>
      <c r="J59" s="88"/>
      <c r="K59" s="88"/>
      <c r="L59" s="88"/>
      <c r="Q59" s="125">
        <f t="shared" si="4"/>
        <v>0</v>
      </c>
      <c r="R59" s="125">
        <f t="shared" si="5"/>
        <v>0</v>
      </c>
    </row>
    <row r="60" spans="1:18" ht="15.75">
      <c r="A60" s="90"/>
      <c r="B60" s="90">
        <v>1997</v>
      </c>
      <c r="C60" s="90">
        <v>457</v>
      </c>
      <c r="D60" s="90">
        <v>50</v>
      </c>
      <c r="E60" s="90">
        <v>55</v>
      </c>
      <c r="F60" s="90">
        <v>19</v>
      </c>
      <c r="G60" s="90">
        <v>5</v>
      </c>
      <c r="H60" s="90"/>
      <c r="I60" s="90">
        <v>586</v>
      </c>
      <c r="J60" s="88"/>
      <c r="K60" s="88"/>
      <c r="L60" s="88"/>
      <c r="Q60" s="125">
        <f t="shared" si="4"/>
        <v>0</v>
      </c>
      <c r="R60" s="125">
        <f t="shared" si="5"/>
        <v>0</v>
      </c>
    </row>
    <row r="61" spans="1:18" ht="15.75">
      <c r="A61" s="90"/>
      <c r="B61" s="90">
        <v>1998</v>
      </c>
      <c r="C61" s="90">
        <v>455</v>
      </c>
      <c r="D61" s="90">
        <v>71</v>
      </c>
      <c r="E61" s="90">
        <v>55</v>
      </c>
      <c r="F61" s="90">
        <v>12</v>
      </c>
      <c r="G61" s="90">
        <v>5</v>
      </c>
      <c r="H61" s="90"/>
      <c r="I61" s="90">
        <v>598</v>
      </c>
      <c r="J61" s="88"/>
      <c r="K61" s="88"/>
      <c r="L61" s="88"/>
      <c r="Q61" s="125">
        <f t="shared" si="4"/>
        <v>0</v>
      </c>
      <c r="R61" s="125">
        <f t="shared" si="5"/>
        <v>0</v>
      </c>
    </row>
    <row r="62" spans="1:18" ht="15.75">
      <c r="A62" s="90"/>
      <c r="B62" s="90">
        <v>1999</v>
      </c>
      <c r="C62" s="114">
        <v>464</v>
      </c>
      <c r="D62" s="114">
        <v>50</v>
      </c>
      <c r="E62" s="114">
        <v>62</v>
      </c>
      <c r="F62" s="114">
        <v>15</v>
      </c>
      <c r="G62" s="114">
        <v>7</v>
      </c>
      <c r="H62" s="114"/>
      <c r="I62" s="114">
        <v>598</v>
      </c>
      <c r="J62" s="88"/>
      <c r="K62" s="88"/>
      <c r="L62" s="88"/>
      <c r="Q62" s="125">
        <f t="shared" si="4"/>
        <v>0</v>
      </c>
      <c r="R62" s="125">
        <f t="shared" si="5"/>
        <v>0</v>
      </c>
    </row>
    <row r="63" spans="1:18" ht="15.75">
      <c r="A63" s="90"/>
      <c r="B63" s="90">
        <v>2000</v>
      </c>
      <c r="C63" s="114">
        <v>448</v>
      </c>
      <c r="D63" s="114">
        <v>33</v>
      </c>
      <c r="E63" s="114">
        <v>55</v>
      </c>
      <c r="F63" s="114">
        <v>14</v>
      </c>
      <c r="G63" s="114">
        <v>4</v>
      </c>
      <c r="H63" s="114"/>
      <c r="I63" s="114">
        <v>554</v>
      </c>
      <c r="J63" s="88"/>
      <c r="K63" s="88"/>
      <c r="L63" s="88"/>
      <c r="Q63" s="125">
        <f t="shared" si="4"/>
        <v>0</v>
      </c>
      <c r="R63" s="125">
        <f t="shared" si="5"/>
        <v>0</v>
      </c>
    </row>
    <row r="64" spans="1:18" ht="15.75">
      <c r="A64" s="90"/>
      <c r="B64" s="90">
        <v>2001</v>
      </c>
      <c r="C64" s="114">
        <v>476</v>
      </c>
      <c r="D64" s="114">
        <v>51</v>
      </c>
      <c r="E64" s="114">
        <v>37</v>
      </c>
      <c r="F64" s="114">
        <v>13</v>
      </c>
      <c r="G64" s="114">
        <v>4</v>
      </c>
      <c r="H64" s="114"/>
      <c r="I64" s="114">
        <v>581</v>
      </c>
      <c r="J64" s="88"/>
      <c r="K64" s="88"/>
      <c r="L64" s="88"/>
      <c r="Q64" s="125">
        <f t="shared" si="4"/>
        <v>0</v>
      </c>
      <c r="R64" s="125">
        <f t="shared" si="5"/>
        <v>0</v>
      </c>
    </row>
    <row r="65" spans="1:18" ht="15.75">
      <c r="A65" s="90"/>
      <c r="B65" s="90">
        <v>2002</v>
      </c>
      <c r="C65" s="114">
        <v>404</v>
      </c>
      <c r="D65" s="114">
        <v>61</v>
      </c>
      <c r="E65" s="114">
        <v>69</v>
      </c>
      <c r="F65" s="114">
        <v>25</v>
      </c>
      <c r="G65" s="114">
        <v>8</v>
      </c>
      <c r="H65" s="114"/>
      <c r="I65" s="114">
        <v>567</v>
      </c>
      <c r="J65" s="88"/>
      <c r="K65" s="88"/>
      <c r="L65" s="88"/>
      <c r="Q65" s="125">
        <f t="shared" si="4"/>
        <v>0</v>
      </c>
      <c r="R65" s="125">
        <f t="shared" si="5"/>
        <v>0</v>
      </c>
    </row>
    <row r="66" spans="1:18" ht="15.75">
      <c r="A66" s="90"/>
      <c r="B66" s="90">
        <v>2003</v>
      </c>
      <c r="C66" s="126">
        <v>321</v>
      </c>
      <c r="D66" s="126">
        <v>35</v>
      </c>
      <c r="E66" s="126">
        <v>39</v>
      </c>
      <c r="F66" s="126">
        <v>20</v>
      </c>
      <c r="G66" s="126">
        <v>14</v>
      </c>
      <c r="H66" s="126"/>
      <c r="I66" s="126">
        <v>429</v>
      </c>
      <c r="J66" s="88"/>
      <c r="K66" s="88"/>
      <c r="L66" s="88"/>
      <c r="Q66" s="125">
        <f t="shared" si="4"/>
        <v>0</v>
      </c>
      <c r="R66" s="125">
        <f t="shared" si="5"/>
        <v>0</v>
      </c>
    </row>
    <row r="67" spans="1:18" ht="15.75">
      <c r="A67" s="90"/>
      <c r="B67" s="90">
        <v>2004</v>
      </c>
      <c r="C67" s="126">
        <v>357</v>
      </c>
      <c r="D67" s="126">
        <v>35</v>
      </c>
      <c r="E67" s="126">
        <v>15</v>
      </c>
      <c r="F67" s="126">
        <v>9</v>
      </c>
      <c r="G67" s="126">
        <v>6</v>
      </c>
      <c r="H67" s="126"/>
      <c r="I67" s="126">
        <v>422</v>
      </c>
      <c r="J67" s="88"/>
      <c r="K67" s="88"/>
      <c r="L67" s="88"/>
      <c r="Q67" s="125">
        <f>I67-SUM(C67:G67)</f>
        <v>0</v>
      </c>
      <c r="R67" s="125">
        <f t="shared" si="5"/>
        <v>0</v>
      </c>
    </row>
    <row r="68" spans="1:18" ht="15.75">
      <c r="A68" s="90"/>
      <c r="B68" s="90">
        <v>2005</v>
      </c>
      <c r="C68" s="126">
        <v>349</v>
      </c>
      <c r="D68" s="126">
        <v>51</v>
      </c>
      <c r="E68" s="126">
        <v>22</v>
      </c>
      <c r="F68" s="126">
        <v>16</v>
      </c>
      <c r="G68" s="126">
        <v>21</v>
      </c>
      <c r="H68" s="126"/>
      <c r="I68" s="126">
        <v>459</v>
      </c>
      <c r="J68" s="88"/>
      <c r="K68" s="88"/>
      <c r="L68" s="88"/>
      <c r="Q68" s="125">
        <f>I68-SUM(C68:G68)</f>
        <v>0</v>
      </c>
      <c r="R68" s="125">
        <f t="shared" si="5"/>
        <v>0</v>
      </c>
    </row>
    <row r="69" spans="1:18" ht="16.5" thickBot="1">
      <c r="A69" s="116"/>
      <c r="B69" s="117" t="s">
        <v>103</v>
      </c>
      <c r="C69" s="127">
        <v>381.4</v>
      </c>
      <c r="D69" s="127">
        <v>46.6</v>
      </c>
      <c r="E69" s="127">
        <v>36.4</v>
      </c>
      <c r="F69" s="127">
        <v>16.6</v>
      </c>
      <c r="G69" s="127">
        <v>10.6</v>
      </c>
      <c r="H69" s="127"/>
      <c r="I69" s="127">
        <v>491.6</v>
      </c>
      <c r="J69" s="88"/>
      <c r="K69" s="88"/>
      <c r="L69" s="88"/>
      <c r="Q69" s="125">
        <f t="shared" si="4"/>
        <v>0</v>
      </c>
      <c r="R69" s="125">
        <f t="shared" si="5"/>
        <v>0</v>
      </c>
    </row>
    <row r="70" spans="1:18" ht="6" customHeight="1">
      <c r="A70" s="88"/>
      <c r="B70" s="128"/>
      <c r="C70" s="129"/>
      <c r="D70" s="129"/>
      <c r="E70" s="129"/>
      <c r="F70" s="129"/>
      <c r="G70" s="129"/>
      <c r="H70" s="129"/>
      <c r="I70" s="129"/>
      <c r="J70" s="88"/>
      <c r="K70" s="88"/>
      <c r="L70" s="88"/>
      <c r="Q70" s="125"/>
      <c r="R70" s="125"/>
    </row>
    <row r="71" spans="1:18" ht="15.75">
      <c r="A71" s="121" t="s">
        <v>104</v>
      </c>
      <c r="B71" s="90" t="s">
        <v>105</v>
      </c>
      <c r="C71" s="129"/>
      <c r="D71" s="129"/>
      <c r="E71" s="129"/>
      <c r="F71" s="129"/>
      <c r="G71" s="129"/>
      <c r="H71" s="129"/>
      <c r="I71" s="129"/>
      <c r="J71" s="88"/>
      <c r="K71" s="88"/>
      <c r="L71" s="88"/>
      <c r="Q71" s="125"/>
      <c r="R71" s="125"/>
    </row>
    <row r="72" spans="10:12" ht="6" customHeight="1">
      <c r="J72" s="88"/>
      <c r="K72" s="88"/>
      <c r="L72" s="88"/>
    </row>
    <row r="73" ht="145.5" customHeight="1"/>
  </sheetData>
  <printOptions/>
  <pageMargins left="0.75" right="0.75" top="0.71" bottom="0.68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1.88671875" style="130" customWidth="1"/>
    <col min="2" max="16384" width="7.10546875" style="130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2006-11-24T11:13:34Z</cp:lastPrinted>
  <dcterms:created xsi:type="dcterms:W3CDTF">2006-11-22T14:00:20Z</dcterms:created>
  <dcterms:modified xsi:type="dcterms:W3CDTF">2006-11-24T11:14:13Z</dcterms:modified>
  <cp:category/>
  <cp:version/>
  <cp:contentType/>
  <cp:contentStatus/>
</cp:coreProperties>
</file>